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5480" windowHeight="11640"/>
  </bookViews>
  <sheets>
    <sheet name="PP - aktualny" sheetId="12" r:id="rId1"/>
  </sheets>
  <calcPr calcId="125725"/>
</workbook>
</file>

<file path=xl/calcChain.xml><?xml version="1.0" encoding="utf-8"?>
<calcChain xmlns="http://schemas.openxmlformats.org/spreadsheetml/2006/main">
  <c r="G7" i="12"/>
  <c r="G8"/>
  <c r="G9"/>
  <c r="G10"/>
  <c r="G11"/>
  <c r="G12"/>
  <c r="G13"/>
  <c r="G15"/>
  <c r="G17"/>
  <c r="G18"/>
  <c r="G20"/>
  <c r="G21"/>
  <c r="H22"/>
  <c r="G23"/>
  <c r="H23" s="1"/>
  <c r="G25"/>
  <c r="H25" s="1"/>
  <c r="G26"/>
  <c r="G27"/>
  <c r="G28"/>
  <c r="G30"/>
  <c r="G31"/>
  <c r="G32"/>
  <c r="G33"/>
  <c r="G34"/>
  <c r="G35"/>
  <c r="G36"/>
  <c r="G37"/>
  <c r="G39"/>
  <c r="G43"/>
  <c r="G44"/>
  <c r="G46" s="1"/>
  <c r="H46" l="1"/>
  <c r="H37"/>
  <c r="G47"/>
  <c r="H15"/>
  <c r="H39" s="1"/>
  <c r="H47" s="1"/>
  <c r="H51" s="1"/>
</calcChain>
</file>

<file path=xl/comments1.xml><?xml version="1.0" encoding="utf-8"?>
<comments xmlns="http://schemas.openxmlformats.org/spreadsheetml/2006/main">
  <authors>
    <author>gombosova</author>
  </authors>
  <commentList>
    <comment ref="A41" authorId="0">
      <text>
        <r>
          <rPr>
            <b/>
            <sz val="8"/>
            <color indexed="81"/>
            <rFont val="Tahoma"/>
            <family val="2"/>
            <charset val="238"/>
          </rPr>
          <t>Pri nepriamych výdavkoch uplatńovaných paušálnou sadzbou sa všetky výdavky vynaložené na riadenie projektu, informovanosť a publicitu  počas celej doby realizácie projektu priraďujú len k jednej podpornej aktivite a to "Informovanosť a publicita".</t>
        </r>
      </text>
    </comment>
    <comment ref="C41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Nepriame výdavky bez preukazovania účtovných dokladov </t>
        </r>
        <r>
          <rPr>
            <b/>
            <u/>
            <sz val="8"/>
            <color indexed="81"/>
            <rFont val="Tahoma"/>
            <family val="2"/>
            <charset val="238"/>
          </rPr>
          <t xml:space="preserve">si môže uplatniť len žiadateľ, ktorému to výzva/písomné vyzvanie umožňuje !!! 
</t>
        </r>
        <r>
          <rPr>
            <b/>
            <sz val="8"/>
            <color indexed="81"/>
            <rFont val="Tahoma"/>
            <family val="2"/>
            <charset val="238"/>
          </rPr>
          <t>Pokiaľ sa žiadateľ rozhodne , že si počas celej doby realizácie bude uplatňovať nepriame výdavky paušálnou sadzbou, túto skutočnosť</t>
        </r>
        <r>
          <rPr>
            <b/>
            <u/>
            <sz val="8"/>
            <color indexed="81"/>
            <rFont val="Tahoma"/>
            <family val="2"/>
            <charset val="238"/>
          </rPr>
          <t xml:space="preserve"> musí </t>
        </r>
        <r>
          <rPr>
            <b/>
            <sz val="8"/>
            <color indexed="81"/>
            <rFont val="Tahoma"/>
            <family val="2"/>
            <charset val="238"/>
          </rPr>
          <t>uviesť v Opise projektu v časti 3 písm. d).
Vo výzve/písomnom vyzvaní je uvedená príslušná sadzba nepriamych výdavkov, ktorú si žiadateľ môže uplatniť.
Suma nepriamych výdavkov sa vypočíta zo sumy oprávnených priamych výdavkov  násobením príslušného percenta nepriamych výdavkov.</t>
        </r>
      </text>
    </comment>
    <comment ref="E41" authorId="0">
      <text>
        <r>
          <rPr>
            <b/>
            <sz val="8"/>
            <color indexed="81"/>
            <rFont val="Tahoma"/>
            <family val="2"/>
            <charset val="238"/>
          </rPr>
          <t>Uveďte príslušné percento paušálnej sadzby</t>
        </r>
      </text>
    </comment>
    <comment ref="B42" authorId="0">
      <text>
        <r>
          <rPr>
            <b/>
            <sz val="8"/>
            <color indexed="81"/>
            <rFont val="Tahoma"/>
            <family val="2"/>
            <charset val="238"/>
          </rPr>
          <t>Ak budete nepriame výdavky preukazovať účtovnými dokladmi, rozpíšte jednotlivé výdavky do skupín oprávnených výdavkov v nasledujúcich riadkoch.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<sst xmlns="http://schemas.openxmlformats.org/spreadsheetml/2006/main" count="143" uniqueCount="97">
  <si>
    <t>Aktivita</t>
  </si>
  <si>
    <t>Skupina výdavkov</t>
  </si>
  <si>
    <t>Názov položky</t>
  </si>
  <si>
    <t>Merná jednotka</t>
  </si>
  <si>
    <t>Jednotková cena</t>
  </si>
  <si>
    <t>Počet jednotiek</t>
  </si>
  <si>
    <t>Celkom</t>
  </si>
  <si>
    <t>Podrobný komentár k položke a k spôsobu výpočtu položky</t>
  </si>
  <si>
    <t>Rozpočet projektu</t>
  </si>
  <si>
    <t>X</t>
  </si>
  <si>
    <t>%</t>
  </si>
  <si>
    <t>910 - Paušálne nepriame výdavky</t>
  </si>
  <si>
    <t>Celkom priame oprávnené výdavky </t>
  </si>
  <si>
    <t>Celkom nepriame oprávnené výdavky</t>
  </si>
  <si>
    <t>Hlavné aktivity (priame oprávnené výdavky)</t>
  </si>
  <si>
    <t>Podporné aktivity (nepriame oprávnené výdavky)</t>
  </si>
  <si>
    <t>Informovanosť a publicita</t>
  </si>
  <si>
    <t>Nepriame výdavky na  riadenie projektu, informovanosť a publicitu uplatňované paušálnou sadzbou</t>
  </si>
  <si>
    <t>mesačná mzda 1 pracovníka vrátane odvodov 34,95 %</t>
  </si>
  <si>
    <t>ks</t>
  </si>
  <si>
    <t xml:space="preserve">reflexná vesta </t>
  </si>
  <si>
    <t xml:space="preserve">zvyšovanie odborných zručností </t>
  </si>
  <si>
    <t xml:space="preserve">pracovné nohavice </t>
  </si>
  <si>
    <t xml:space="preserve">pracovná bunda zimná </t>
  </si>
  <si>
    <t xml:space="preserve">pracovné tričko letné </t>
  </si>
  <si>
    <t xml:space="preserve">pracovná obuv letná </t>
  </si>
  <si>
    <t xml:space="preserve">pracovná čiapka letná </t>
  </si>
  <si>
    <t xml:space="preserve">pracovná čiapka zimná </t>
  </si>
  <si>
    <t>zabezpečenie pracovných odevov</t>
  </si>
  <si>
    <t>zabezpečenie pracovných pomôcok</t>
  </si>
  <si>
    <t>pracovná brašňa cez rameno</t>
  </si>
  <si>
    <t xml:space="preserve">baterka, dobíjateľná </t>
  </si>
  <si>
    <t>tabuľa vysvetľujúca</t>
  </si>
  <si>
    <t xml:space="preserve">tabuľa pamätná </t>
  </si>
  <si>
    <t xml:space="preserve">kurz poskytovania prvej pomoci </t>
  </si>
  <si>
    <t xml:space="preserve">publicita a informovanosť </t>
  </si>
  <si>
    <t>osobné náklady</t>
  </si>
  <si>
    <t xml:space="preserve">mzda vrátane odvodov  / 1 mesiac </t>
  </si>
  <si>
    <t>kurz asertívneho vyjednávania</t>
  </si>
  <si>
    <t>2 ks / 1 pracovník</t>
  </si>
  <si>
    <t>10 ks / 1 pracovník</t>
  </si>
  <si>
    <t>školenie k legislatíve - vstupná inštruktáž</t>
  </si>
  <si>
    <t>zastavovací terč</t>
  </si>
  <si>
    <t xml:space="preserve">Názov projektu: </t>
  </si>
  <si>
    <t>Využitie nástroja R.O.H. na zabezpečenie štandardnej kvality života MRK</t>
  </si>
  <si>
    <t>sada</t>
  </si>
  <si>
    <t>kancelárske pomôcky</t>
  </si>
  <si>
    <t>nákup unimobunky</t>
  </si>
  <si>
    <t>zvyšovanie odborných zručností - poučenie</t>
  </si>
  <si>
    <t>2. Aktivita - Zamestnanie 1 člena R.O.H., koordinátora projektu</t>
  </si>
  <si>
    <t>3. Aktivita - Vstupné poučenie členov R.O.H.</t>
  </si>
  <si>
    <t>celkom podľa číselníka</t>
  </si>
  <si>
    <t xml:space="preserve">4. Aktivita - Zvyšovanie odborných zručností </t>
  </si>
  <si>
    <t>5. Aktivita - Vytvorenie pracovného zázemia</t>
  </si>
  <si>
    <t>6. Aktivita - Zabezpečenie pracovných pomôcok</t>
  </si>
  <si>
    <t>7. Aktivita - Zabezpečenie pracovného vybavenia</t>
  </si>
  <si>
    <t>1. Aktivita - Zamestnanie 7 členov R.O.H.</t>
  </si>
  <si>
    <t>vstupné poučenie  k BOZP</t>
  </si>
  <si>
    <t xml:space="preserve">4 hod.školenie    </t>
  </si>
  <si>
    <t>3 dni x 6 hodín  inštruktáž</t>
  </si>
  <si>
    <t xml:space="preserve">pracovná obuv zimná - čižmy </t>
  </si>
  <si>
    <t>zamestanie 1. člena R.O.H.</t>
  </si>
  <si>
    <t>zamestanie 2. člena R.O.H.</t>
  </si>
  <si>
    <t>zamestanie 3. člena R.O.H.</t>
  </si>
  <si>
    <t>zamestanie 4. člena R.O.H.</t>
  </si>
  <si>
    <t>zamestanie 5. člena R.O.H.</t>
  </si>
  <si>
    <t>zamestanie 6. člena R.O.H.</t>
  </si>
  <si>
    <t>zamestanie 7. člena R.O.H.</t>
  </si>
  <si>
    <t>zamestanie 8. člena R.O.H. - koordinátor / manažér</t>
  </si>
  <si>
    <t xml:space="preserve">1x vysvetľujúca tabuľa rozm. 150 x 100 cm, cena stanovená na základe cenovej ponuky </t>
  </si>
  <si>
    <t>kurz prve j pomoci</t>
  </si>
  <si>
    <t>pracovný denník, poznámkový blok, pero, poznámkové lístky, menovky, cena zistená prieskumom na internete</t>
  </si>
  <si>
    <t>terč na zastavenie - upozornenie vodičov pri dávaní prednosti chodcom pri riadení dopravy na miestnej komunikácií, cena zistená prieskumom na internete</t>
  </si>
  <si>
    <t>brašňa - pracovná kabela na uloženie pracovných pomôcok, ktoré budú používať počas služby v teréne, cena zistená prieskumom na internete</t>
  </si>
  <si>
    <t>pracovné nohavice dlhé ako súčasť jednotného oblečenenia členov R.O.H., 2 nohavice / 1 pracovník, cena zistená prieskumom na internete</t>
  </si>
  <si>
    <t>pracovná reflexná vesta oranžová ako súčasť jednotného oblečenia pre členov R.O.H., 2 vesty / 1 pracovník, cena zistená prieskumom na internete</t>
  </si>
  <si>
    <t>pracovná bunda zimná ako súčasť jednotného oblečenia prečlenov R.O.H., 1 bunda / 1 pracovník</t>
  </si>
  <si>
    <t>baterka - pre orientáciu a pohyb v teréne vo večerných hodinách a pre zisťovanie porušovania verejného poriadku v tmavých miestach</t>
  </si>
  <si>
    <t>pracovné tričko letné ako súčasť jednotného oblečenia pre členov R.O.H., 2 tričká / 1 pracovník</t>
  </si>
  <si>
    <t>pracovná obuv letná ako súčasť jednotného oblečenia pre členov R.O.H., 1 poltopánky - botasky / 1 pracovník</t>
  </si>
  <si>
    <t>pracovná obuv zimná ako súčasť jednotného oblečenia pre členov R.O.H., 1 zimné topánky s teplou vložkou  / 1 pracovník</t>
  </si>
  <si>
    <t>pracovná čiapka letná ako súčasť jednotného oblečenia pre členov R.O.H., 2 čiapky / 1 pracovník</t>
  </si>
  <si>
    <t>pracovná čiapka zimná ako súčasť jednotného oblečenia pre členov R.O.H., 1 čiapka / 1 pracovník</t>
  </si>
  <si>
    <t>celkové oprávnené priame výdavky x (sadzba nepriamych výdavkov/100)</t>
  </si>
  <si>
    <t xml:space="preserve">Náklady na zabezpečenie publicity podľa Manuálu pre publicitu a informovanosť - zabezpečenie informačných letákov, plagátov, inzerátov a PR článkov </t>
  </si>
  <si>
    <t xml:space="preserve">Nájom budov, objektov - nájom unimobunky, kancelárskeho kontajnera </t>
  </si>
  <si>
    <t>nájom</t>
  </si>
  <si>
    <t>v zmysle podpísanej Zmluvy o NFP - Predmet podpory</t>
  </si>
  <si>
    <t>spolu</t>
  </si>
  <si>
    <t>školenie k legislatíve, VZN o verejnom poriadku, vstupná inštruktáž počas 3 dní,  6 hodín denne pre 8 osôb.  Cena na základe Usmernenia RP č. N3/2007 = 4,14 * 18 hodín  = 74,52 € * 8 účastníkov = 596,16 €</t>
  </si>
  <si>
    <t>kurz asertívneho vyjednávania -2 dni, 8 hodín denne pre 8 osôb. Cena na základe Usmernenia RP č. N3/2007 = 4,14 * 16 hodín = 66,24 *8 účastníkov = 529,92 €.</t>
  </si>
  <si>
    <t>kurz poskytovania prvej pomoci - 8 hodín pre 8 osôb.</t>
  </si>
  <si>
    <t>unimobunka - kancelársky kontajner rozm. 2,9x2,9 m výšky 2,4 m, v ktorom bude vytvorený pracovný priestor pre koordinátora R.O.H. a odkladacie skrinky pre  všetkých členov,  prenájom 5,00 x (30 dní x 12 mes) = 5,00 x 360 dní = 1 800,00 €</t>
  </si>
  <si>
    <t>školenie k BOZP bude trvať 4 hodiny a zúčastnia sa ho všetci členovia R.O.H. Cena na základe Usmernenia RP č. N3/2007 = 8,50 * 4 hodiny  = 34,00 * 8 účastníkov = 272,00 €</t>
  </si>
  <si>
    <t>mzdy</t>
  </si>
  <si>
    <t>VObst</t>
  </si>
  <si>
    <t>mesačná mzda 1 pracovníka ako člena-koordinátora hliadky vrátane odvodov 34,95 %</t>
  </si>
</sst>
</file>

<file path=xl/styles.xml><?xml version="1.0" encoding="utf-8"?>
<styleSheet xmlns="http://schemas.openxmlformats.org/spreadsheetml/2006/main">
  <numFmts count="3">
    <numFmt numFmtId="164" formatCode="_-* #,##0.00\ _K_č_-;\-* #,##0.00\ _K_č_-;_-* &quot;-&quot;??\ _K_č_-;_-@_-"/>
    <numFmt numFmtId="165" formatCode="#,##0.00\ [$€-1]"/>
    <numFmt numFmtId="166" formatCode="#,##0.00_ ;\-#,##0.00\ "/>
  </numFmts>
  <fonts count="17">
    <font>
      <sz val="10"/>
      <name val="Arial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i/>
      <sz val="10"/>
      <name val="Times New Roman"/>
      <family val="1"/>
      <charset val="238"/>
    </font>
    <font>
      <b/>
      <u/>
      <sz val="8"/>
      <color indexed="81"/>
      <name val="Tahoma"/>
      <family val="2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</font>
    <font>
      <b/>
      <sz val="12"/>
      <name val="Arial"/>
      <family val="2"/>
    </font>
    <font>
      <b/>
      <sz val="16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0" xfId="0" applyFont="1"/>
    <xf numFmtId="0" fontId="2" fillId="0" borderId="0" xfId="0" applyFont="1"/>
    <xf numFmtId="0" fontId="4" fillId="0" borderId="0" xfId="0" applyFont="1" applyBorder="1" applyAlignment="1">
      <alignment horizontal="justify" wrapText="1"/>
    </xf>
    <xf numFmtId="166" fontId="2" fillId="6" borderId="0" xfId="1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justify"/>
    </xf>
    <xf numFmtId="0" fontId="4" fillId="2" borderId="1" xfId="0" applyFont="1" applyFill="1" applyBorder="1" applyAlignment="1">
      <alignment horizontal="justify" wrapText="1"/>
    </xf>
    <xf numFmtId="0" fontId="4" fillId="5" borderId="1" xfId="0" applyFont="1" applyFill="1" applyBorder="1" applyAlignment="1">
      <alignment horizontal="left" wrapText="1"/>
    </xf>
    <xf numFmtId="166" fontId="0" fillId="7" borderId="1" xfId="0" applyNumberFormat="1" applyFill="1" applyBorder="1" applyAlignment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2" fillId="0" borderId="1" xfId="1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 applyProtection="1">
      <alignment horizontal="right" wrapText="1"/>
      <protection hidden="1"/>
    </xf>
    <xf numFmtId="166" fontId="4" fillId="5" borderId="1" xfId="1" applyNumberFormat="1" applyFont="1" applyFill="1" applyBorder="1" applyAlignment="1" applyProtection="1">
      <alignment horizontal="right" wrapText="1"/>
      <protection hidden="1"/>
    </xf>
    <xf numFmtId="166" fontId="4" fillId="7" borderId="1" xfId="1" applyNumberFormat="1" applyFont="1" applyFill="1" applyBorder="1" applyAlignment="1" applyProtection="1">
      <alignment horizontal="right" wrapText="1"/>
      <protection hidden="1"/>
    </xf>
    <xf numFmtId="166" fontId="2" fillId="7" borderId="1" xfId="1" applyNumberFormat="1" applyFont="1" applyFill="1" applyBorder="1" applyAlignment="1" applyProtection="1">
      <alignment horizontal="right" wrapText="1"/>
      <protection hidden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justify" wrapText="1"/>
    </xf>
    <xf numFmtId="166" fontId="4" fillId="0" borderId="1" xfId="1" applyNumberFormat="1" applyFont="1" applyBorder="1" applyAlignment="1">
      <alignment horizontal="right" wrapText="1"/>
    </xf>
    <xf numFmtId="165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right" vertical="center" wrapText="1"/>
    </xf>
    <xf numFmtId="166" fontId="2" fillId="0" borderId="1" xfId="1" applyNumberFormat="1" applyFont="1" applyBorder="1" applyAlignment="1">
      <alignment horizontal="right" wrapText="1"/>
    </xf>
    <xf numFmtId="166" fontId="11" fillId="0" borderId="1" xfId="1" applyNumberFormat="1" applyFont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166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2" fillId="0" borderId="1" xfId="0" applyNumberFormat="1" applyFont="1" applyBorder="1" applyAlignment="1">
      <alignment horizontal="left" wrapText="1"/>
    </xf>
    <xf numFmtId="1" fontId="2" fillId="0" borderId="1" xfId="0" applyNumberFormat="1" applyFont="1" applyBorder="1" applyAlignment="1">
      <alignment horizontal="center" vertical="center" wrapText="1"/>
    </xf>
    <xf numFmtId="166" fontId="14" fillId="7" borderId="1" xfId="1" applyNumberFormat="1" applyFont="1" applyFill="1" applyBorder="1" applyAlignment="1" applyProtection="1">
      <alignment horizontal="right" wrapText="1"/>
      <protection hidden="1"/>
    </xf>
    <xf numFmtId="0" fontId="8" fillId="8" borderId="2" xfId="0" applyFont="1" applyFill="1" applyBorder="1" applyAlignment="1">
      <alignment wrapText="1"/>
    </xf>
    <xf numFmtId="0" fontId="0" fillId="8" borderId="3" xfId="0" applyFill="1" applyBorder="1" applyAlignment="1"/>
    <xf numFmtId="0" fontId="0" fillId="8" borderId="4" xfId="0" applyFill="1" applyBorder="1" applyAlignment="1"/>
    <xf numFmtId="0" fontId="0" fillId="8" borderId="0" xfId="0" applyFill="1"/>
    <xf numFmtId="0" fontId="1" fillId="0" borderId="0" xfId="0" applyFont="1"/>
    <xf numFmtId="0" fontId="0" fillId="9" borderId="0" xfId="0" applyFill="1"/>
    <xf numFmtId="0" fontId="0" fillId="7" borderId="0" xfId="0" applyFill="1"/>
    <xf numFmtId="0" fontId="2" fillId="7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 wrapText="1"/>
    </xf>
    <xf numFmtId="4" fontId="2" fillId="7" borderId="1" xfId="1" applyNumberFormat="1" applyFont="1" applyFill="1" applyBorder="1" applyAlignment="1">
      <alignment horizontal="center" wrapText="1"/>
    </xf>
    <xf numFmtId="0" fontId="2" fillId="7" borderId="1" xfId="0" applyFont="1" applyFill="1" applyBorder="1" applyAlignment="1">
      <alignment wrapText="1"/>
    </xf>
    <xf numFmtId="1" fontId="2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/>
    <xf numFmtId="3" fontId="0" fillId="7" borderId="1" xfId="0" applyNumberFormat="1" applyFill="1" applyBorder="1" applyAlignment="1"/>
    <xf numFmtId="3" fontId="2" fillId="7" borderId="1" xfId="0" applyNumberFormat="1" applyFont="1" applyFill="1" applyBorder="1" applyAlignment="1">
      <alignment horizontal="center" vertical="center" wrapText="1"/>
    </xf>
    <xf numFmtId="3" fontId="14" fillId="7" borderId="1" xfId="0" applyNumberFormat="1" applyFont="1" applyFill="1" applyBorder="1" applyAlignment="1">
      <alignment horizontal="center" vertical="center" wrapText="1"/>
    </xf>
    <xf numFmtId="166" fontId="15" fillId="7" borderId="1" xfId="1" applyNumberFormat="1" applyFont="1" applyFill="1" applyBorder="1" applyAlignment="1" applyProtection="1">
      <alignment horizontal="right" wrapText="1"/>
      <protection hidden="1"/>
    </xf>
    <xf numFmtId="2" fontId="2" fillId="7" borderId="1" xfId="0" applyNumberFormat="1" applyFont="1" applyFill="1" applyBorder="1" applyAlignment="1">
      <alignment horizontal="center" vertical="center" wrapText="1"/>
    </xf>
    <xf numFmtId="1" fontId="14" fillId="7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4" fillId="7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4" fontId="0" fillId="0" borderId="0" xfId="0" applyNumberFormat="1"/>
    <xf numFmtId="0" fontId="2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13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166" fontId="10" fillId="4" borderId="0" xfId="1" applyNumberFormat="1" applyFont="1" applyFill="1" applyBorder="1" applyAlignment="1">
      <alignment horizontal="center" wrapText="1"/>
    </xf>
    <xf numFmtId="166" fontId="16" fillId="4" borderId="0" xfId="1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justify" wrapText="1"/>
    </xf>
    <xf numFmtId="0" fontId="8" fillId="0" borderId="1" xfId="0" applyFont="1" applyBorder="1" applyAlignment="1">
      <alignment horizontal="justify" wrapText="1"/>
    </xf>
  </cellXfs>
  <cellStyles count="2">
    <cellStyle name="čiarky" xfId="1" builtinId="3"/>
    <cellStyle name="normálne" xfId="0" builtinId="0"/>
  </cellStyles>
  <dxfs count="0"/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topLeftCell="A43" zoomScale="80" zoomScaleNormal="80" workbookViewId="0">
      <selection sqref="A1:I1048576"/>
    </sheetView>
  </sheetViews>
  <sheetFormatPr defaultRowHeight="12.75"/>
  <cols>
    <col min="1" max="1" width="22.140625" customWidth="1"/>
    <col min="2" max="2" width="12.28515625" customWidth="1"/>
    <col min="3" max="3" width="17.42578125" customWidth="1"/>
    <col min="4" max="4" width="17.140625" customWidth="1"/>
    <col min="5" max="5" width="14.5703125" customWidth="1"/>
    <col min="6" max="6" width="10.5703125" customWidth="1"/>
    <col min="7" max="8" width="12.42578125" customWidth="1"/>
    <col min="9" max="9" width="45.42578125" customWidth="1"/>
  </cols>
  <sheetData>
    <row r="1" spans="1:9" ht="33.75" customHeight="1">
      <c r="A1" s="5" t="s">
        <v>43</v>
      </c>
      <c r="B1" s="65" t="s">
        <v>44</v>
      </c>
      <c r="C1" s="66"/>
      <c r="D1" s="66"/>
      <c r="E1" s="66"/>
      <c r="F1" s="66"/>
      <c r="G1" s="66"/>
      <c r="H1" s="66"/>
      <c r="I1" s="66"/>
    </row>
    <row r="2" spans="1:9" ht="28.5" customHeight="1">
      <c r="A2" s="67" t="s">
        <v>8</v>
      </c>
      <c r="B2" s="67"/>
      <c r="C2" s="67"/>
      <c r="D2" s="67"/>
      <c r="E2" s="68" t="s">
        <v>87</v>
      </c>
      <c r="F2" s="68"/>
      <c r="G2" s="68"/>
      <c r="H2" s="68"/>
      <c r="I2" s="68"/>
    </row>
    <row r="4" spans="1:9" ht="25.5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88</v>
      </c>
      <c r="H4" s="7" t="s">
        <v>51</v>
      </c>
      <c r="I4" s="7" t="s">
        <v>7</v>
      </c>
    </row>
    <row r="5" spans="1:9" s="39" customFormat="1" ht="12.75" customHeight="1">
      <c r="A5" s="36" t="s">
        <v>14</v>
      </c>
      <c r="B5" s="37"/>
      <c r="C5" s="37"/>
      <c r="D5" s="37"/>
      <c r="E5" s="37"/>
      <c r="F5" s="37"/>
      <c r="G5" s="37"/>
      <c r="H5" s="37"/>
      <c r="I5" s="38"/>
    </row>
    <row r="6" spans="1:9" s="41" customFormat="1" ht="42" customHeight="1">
      <c r="A6" s="8" t="s">
        <v>56</v>
      </c>
      <c r="B6" s="48"/>
      <c r="C6" s="48"/>
      <c r="D6" s="48"/>
      <c r="E6" s="48"/>
      <c r="F6" s="49"/>
      <c r="G6" s="9"/>
      <c r="H6" s="9"/>
      <c r="I6" s="48"/>
    </row>
    <row r="7" spans="1:9" s="41" customFormat="1" ht="23.25" customHeight="1">
      <c r="A7" s="43" t="s">
        <v>61</v>
      </c>
      <c r="B7" s="58">
        <v>610620</v>
      </c>
      <c r="C7" s="43" t="s">
        <v>36</v>
      </c>
      <c r="D7" s="44" t="s">
        <v>37</v>
      </c>
      <c r="E7" s="45">
        <v>657.5</v>
      </c>
      <c r="F7" s="50">
        <v>12</v>
      </c>
      <c r="G7" s="17">
        <f t="shared" ref="G7:G13" si="0">E7*F7</f>
        <v>7890</v>
      </c>
      <c r="H7" s="17"/>
      <c r="I7" s="43" t="s">
        <v>18</v>
      </c>
    </row>
    <row r="8" spans="1:9" s="41" customFormat="1" ht="24" customHeight="1">
      <c r="A8" s="43" t="s">
        <v>62</v>
      </c>
      <c r="B8" s="58">
        <v>610620</v>
      </c>
      <c r="C8" s="43" t="s">
        <v>36</v>
      </c>
      <c r="D8" s="44" t="s">
        <v>37</v>
      </c>
      <c r="E8" s="45">
        <v>657.5</v>
      </c>
      <c r="F8" s="50">
        <v>12</v>
      </c>
      <c r="G8" s="17">
        <f t="shared" si="0"/>
        <v>7890</v>
      </c>
      <c r="H8" s="17"/>
      <c r="I8" s="43" t="s">
        <v>18</v>
      </c>
    </row>
    <row r="9" spans="1:9" s="41" customFormat="1" ht="23.25" customHeight="1">
      <c r="A9" s="43" t="s">
        <v>63</v>
      </c>
      <c r="B9" s="58">
        <v>610620</v>
      </c>
      <c r="C9" s="43" t="s">
        <v>36</v>
      </c>
      <c r="D9" s="44" t="s">
        <v>37</v>
      </c>
      <c r="E9" s="45">
        <v>657.5</v>
      </c>
      <c r="F9" s="50">
        <v>12</v>
      </c>
      <c r="G9" s="17">
        <f t="shared" si="0"/>
        <v>7890</v>
      </c>
      <c r="H9" s="17"/>
      <c r="I9" s="43" t="s">
        <v>18</v>
      </c>
    </row>
    <row r="10" spans="1:9" s="41" customFormat="1" ht="24" customHeight="1">
      <c r="A10" s="43" t="s">
        <v>64</v>
      </c>
      <c r="B10" s="58">
        <v>610620</v>
      </c>
      <c r="C10" s="43" t="s">
        <v>36</v>
      </c>
      <c r="D10" s="44" t="s">
        <v>37</v>
      </c>
      <c r="E10" s="45">
        <v>657.5</v>
      </c>
      <c r="F10" s="50">
        <v>12</v>
      </c>
      <c r="G10" s="17">
        <f t="shared" si="0"/>
        <v>7890</v>
      </c>
      <c r="H10" s="17"/>
      <c r="I10" s="43" t="s">
        <v>18</v>
      </c>
    </row>
    <row r="11" spans="1:9" s="41" customFormat="1" ht="24" customHeight="1">
      <c r="A11" s="43" t="s">
        <v>65</v>
      </c>
      <c r="B11" s="58">
        <v>610620</v>
      </c>
      <c r="C11" s="43" t="s">
        <v>36</v>
      </c>
      <c r="D11" s="44" t="s">
        <v>37</v>
      </c>
      <c r="E11" s="45">
        <v>657.5</v>
      </c>
      <c r="F11" s="50">
        <v>12</v>
      </c>
      <c r="G11" s="17">
        <f t="shared" si="0"/>
        <v>7890</v>
      </c>
      <c r="H11" s="17"/>
      <c r="I11" s="43" t="s">
        <v>18</v>
      </c>
    </row>
    <row r="12" spans="1:9" s="41" customFormat="1" ht="24.75" customHeight="1">
      <c r="A12" s="43" t="s">
        <v>66</v>
      </c>
      <c r="B12" s="58">
        <v>610620</v>
      </c>
      <c r="C12" s="43" t="s">
        <v>36</v>
      </c>
      <c r="D12" s="44" t="s">
        <v>37</v>
      </c>
      <c r="E12" s="45">
        <v>657.5</v>
      </c>
      <c r="F12" s="50">
        <v>12</v>
      </c>
      <c r="G12" s="17">
        <f t="shared" si="0"/>
        <v>7890</v>
      </c>
      <c r="H12" s="17"/>
      <c r="I12" s="43" t="s">
        <v>18</v>
      </c>
    </row>
    <row r="13" spans="1:9" s="41" customFormat="1" ht="23.25" customHeight="1">
      <c r="A13" s="43" t="s">
        <v>67</v>
      </c>
      <c r="B13" s="58">
        <v>610620</v>
      </c>
      <c r="C13" s="43" t="s">
        <v>36</v>
      </c>
      <c r="D13" s="44" t="s">
        <v>37</v>
      </c>
      <c r="E13" s="45">
        <v>657.5</v>
      </c>
      <c r="F13" s="50">
        <v>12</v>
      </c>
      <c r="G13" s="17">
        <f t="shared" si="0"/>
        <v>7890</v>
      </c>
      <c r="H13" s="16"/>
      <c r="I13" s="43" t="s">
        <v>18</v>
      </c>
    </row>
    <row r="14" spans="1:9" s="41" customFormat="1" ht="52.5" customHeight="1">
      <c r="A14" s="8" t="s">
        <v>49</v>
      </c>
      <c r="B14" s="43"/>
      <c r="C14" s="43"/>
      <c r="D14" s="44"/>
      <c r="E14" s="45"/>
      <c r="F14" s="51"/>
      <c r="G14" s="17"/>
      <c r="H14" s="17"/>
      <c r="I14" s="43"/>
    </row>
    <row r="15" spans="1:9" s="41" customFormat="1" ht="42.75" customHeight="1">
      <c r="A15" s="46" t="s">
        <v>68</v>
      </c>
      <c r="B15" s="58">
        <v>610620</v>
      </c>
      <c r="C15" s="43" t="s">
        <v>36</v>
      </c>
      <c r="D15" s="44" t="s">
        <v>37</v>
      </c>
      <c r="E15" s="45">
        <v>707.5</v>
      </c>
      <c r="F15" s="50">
        <v>12</v>
      </c>
      <c r="G15" s="17">
        <f>E15*F15</f>
        <v>8490</v>
      </c>
      <c r="H15" s="16">
        <f>SUM(G7:G15)</f>
        <v>63720</v>
      </c>
      <c r="I15" s="43" t="s">
        <v>96</v>
      </c>
    </row>
    <row r="16" spans="1:9" s="41" customFormat="1" ht="45" customHeight="1">
      <c r="A16" s="8" t="s">
        <v>50</v>
      </c>
      <c r="B16" s="43"/>
      <c r="C16" s="43"/>
      <c r="D16" s="44"/>
      <c r="E16" s="45"/>
      <c r="F16" s="50"/>
      <c r="G16" s="17"/>
      <c r="H16" s="17"/>
      <c r="I16" s="43"/>
    </row>
    <row r="17" spans="1:9" s="41" customFormat="1" ht="56.25" customHeight="1">
      <c r="A17" s="43" t="s">
        <v>48</v>
      </c>
      <c r="B17" s="58">
        <v>637001</v>
      </c>
      <c r="C17" s="43" t="s">
        <v>57</v>
      </c>
      <c r="D17" s="44" t="s">
        <v>58</v>
      </c>
      <c r="E17" s="45">
        <v>34</v>
      </c>
      <c r="F17" s="50">
        <v>8</v>
      </c>
      <c r="G17" s="17">
        <f>E17*F17</f>
        <v>272</v>
      </c>
      <c r="H17" s="17"/>
      <c r="I17" s="43" t="s">
        <v>93</v>
      </c>
    </row>
    <row r="18" spans="1:9" s="41" customFormat="1" ht="71.25" customHeight="1">
      <c r="A18" s="43" t="s">
        <v>48</v>
      </c>
      <c r="B18" s="58">
        <v>637001</v>
      </c>
      <c r="C18" s="46" t="s">
        <v>41</v>
      </c>
      <c r="D18" s="44" t="s">
        <v>59</v>
      </c>
      <c r="E18" s="45">
        <v>74.52</v>
      </c>
      <c r="F18" s="50">
        <v>8</v>
      </c>
      <c r="G18" s="17">
        <f>E18*F18</f>
        <v>596.16</v>
      </c>
      <c r="H18" s="16"/>
      <c r="I18" s="43" t="s">
        <v>89</v>
      </c>
    </row>
    <row r="19" spans="1:9" s="41" customFormat="1" ht="44.25" customHeight="1">
      <c r="A19" s="8" t="s">
        <v>52</v>
      </c>
      <c r="B19" s="43"/>
      <c r="C19" s="43"/>
      <c r="D19" s="44"/>
      <c r="E19" s="45"/>
      <c r="F19" s="53"/>
      <c r="G19" s="17"/>
      <c r="H19" s="17"/>
      <c r="I19" s="43"/>
    </row>
    <row r="20" spans="1:9" s="41" customFormat="1" ht="51.75" customHeight="1">
      <c r="A20" s="43" t="s">
        <v>21</v>
      </c>
      <c r="B20" s="58">
        <v>637001</v>
      </c>
      <c r="C20" s="46" t="s">
        <v>38</v>
      </c>
      <c r="D20" s="44" t="s">
        <v>38</v>
      </c>
      <c r="E20" s="45">
        <v>66.239999999999995</v>
      </c>
      <c r="F20" s="47">
        <v>8</v>
      </c>
      <c r="G20" s="17">
        <f>E20*F20</f>
        <v>529.91999999999996</v>
      </c>
      <c r="H20" s="17"/>
      <c r="I20" s="43" t="s">
        <v>90</v>
      </c>
    </row>
    <row r="21" spans="1:9" s="41" customFormat="1" ht="33.75" customHeight="1">
      <c r="A21" s="43" t="s">
        <v>21</v>
      </c>
      <c r="B21" s="58">
        <v>637001</v>
      </c>
      <c r="C21" s="43" t="s">
        <v>34</v>
      </c>
      <c r="D21" s="44" t="s">
        <v>70</v>
      </c>
      <c r="E21" s="45">
        <v>192</v>
      </c>
      <c r="F21" s="47">
        <v>1</v>
      </c>
      <c r="G21" s="17">
        <f>E21*F21</f>
        <v>192</v>
      </c>
      <c r="H21" s="16"/>
      <c r="I21" s="43" t="s">
        <v>91</v>
      </c>
    </row>
    <row r="22" spans="1:9" s="41" customFormat="1" ht="34.5" customHeight="1">
      <c r="A22" s="8" t="s">
        <v>53</v>
      </c>
      <c r="B22" s="43"/>
      <c r="C22" s="43"/>
      <c r="D22" s="44"/>
      <c r="E22" s="45"/>
      <c r="F22" s="54"/>
      <c r="G22" s="35"/>
      <c r="H22" s="16">
        <f>SUM(G17:G21)</f>
        <v>1590.08</v>
      </c>
      <c r="I22" s="43"/>
    </row>
    <row r="23" spans="1:9" s="41" customFormat="1" ht="64.5" customHeight="1">
      <c r="A23" s="46" t="s">
        <v>85</v>
      </c>
      <c r="B23" s="58">
        <v>636001</v>
      </c>
      <c r="C23" s="43" t="s">
        <v>47</v>
      </c>
      <c r="D23" s="44" t="s">
        <v>86</v>
      </c>
      <c r="E23" s="45">
        <v>1800</v>
      </c>
      <c r="F23" s="47">
        <v>1</v>
      </c>
      <c r="G23" s="17">
        <f>E23*F23</f>
        <v>1800</v>
      </c>
      <c r="H23" s="15">
        <f>G23</f>
        <v>1800</v>
      </c>
      <c r="I23" s="43" t="s">
        <v>92</v>
      </c>
    </row>
    <row r="24" spans="1:9" s="41" customFormat="1" ht="44.25" customHeight="1">
      <c r="A24" s="8" t="s">
        <v>54</v>
      </c>
      <c r="B24" s="43"/>
      <c r="C24" s="43"/>
      <c r="D24" s="44"/>
      <c r="E24" s="45"/>
      <c r="F24" s="54"/>
      <c r="G24" s="35"/>
      <c r="H24" s="17"/>
      <c r="I24" s="43"/>
    </row>
    <row r="25" spans="1:9" s="41" customFormat="1" ht="42.75" customHeight="1">
      <c r="A25" s="46" t="s">
        <v>29</v>
      </c>
      <c r="B25" s="58">
        <v>633006</v>
      </c>
      <c r="C25" s="43" t="s">
        <v>46</v>
      </c>
      <c r="D25" s="44" t="s">
        <v>45</v>
      </c>
      <c r="E25" s="45">
        <v>10.01</v>
      </c>
      <c r="F25" s="47">
        <v>8</v>
      </c>
      <c r="G25" s="17">
        <f>E25*F25</f>
        <v>80.08</v>
      </c>
      <c r="H25" s="15">
        <f>G25</f>
        <v>80.08</v>
      </c>
      <c r="I25" s="43" t="s">
        <v>71</v>
      </c>
    </row>
    <row r="26" spans="1:9" s="41" customFormat="1" ht="51.75" customHeight="1">
      <c r="A26" s="46" t="s">
        <v>29</v>
      </c>
      <c r="B26" s="58">
        <v>633010</v>
      </c>
      <c r="C26" s="43" t="s">
        <v>42</v>
      </c>
      <c r="D26" s="44" t="s">
        <v>19</v>
      </c>
      <c r="E26" s="45">
        <v>10.029999999999999</v>
      </c>
      <c r="F26" s="47">
        <v>8</v>
      </c>
      <c r="G26" s="17">
        <f>E26*F26</f>
        <v>80.239999999999995</v>
      </c>
      <c r="H26" s="17"/>
      <c r="I26" s="43" t="s">
        <v>72</v>
      </c>
    </row>
    <row r="27" spans="1:9" s="41" customFormat="1" ht="48.75" customHeight="1">
      <c r="A27" s="46" t="s">
        <v>29</v>
      </c>
      <c r="B27" s="58">
        <v>633010</v>
      </c>
      <c r="C27" s="43" t="s">
        <v>30</v>
      </c>
      <c r="D27" s="44" t="s">
        <v>19</v>
      </c>
      <c r="E27" s="45">
        <v>14.5</v>
      </c>
      <c r="F27" s="47">
        <v>8</v>
      </c>
      <c r="G27" s="17">
        <f>E27*F27</f>
        <v>116</v>
      </c>
      <c r="H27" s="17"/>
      <c r="I27" s="43" t="s">
        <v>73</v>
      </c>
    </row>
    <row r="28" spans="1:9" s="42" customFormat="1" ht="54" customHeight="1">
      <c r="A28" s="46" t="s">
        <v>29</v>
      </c>
      <c r="B28" s="58">
        <v>633010</v>
      </c>
      <c r="C28" s="43" t="s">
        <v>31</v>
      </c>
      <c r="D28" s="44" t="s">
        <v>19</v>
      </c>
      <c r="E28" s="45">
        <v>13</v>
      </c>
      <c r="F28" s="47">
        <v>8</v>
      </c>
      <c r="G28" s="17">
        <f>E28*F28</f>
        <v>104</v>
      </c>
      <c r="H28" s="52"/>
      <c r="I28" s="43" t="s">
        <v>77</v>
      </c>
    </row>
    <row r="29" spans="1:9" ht="40.5" customHeight="1">
      <c r="A29" s="8" t="s">
        <v>55</v>
      </c>
      <c r="B29" s="59"/>
      <c r="C29" s="10"/>
      <c r="D29" s="11"/>
      <c r="E29" s="12"/>
      <c r="F29" s="34"/>
      <c r="G29" s="17"/>
      <c r="H29" s="17"/>
      <c r="I29" s="10"/>
    </row>
    <row r="30" spans="1:9" ht="40.5" customHeight="1">
      <c r="A30" s="10" t="s">
        <v>28</v>
      </c>
      <c r="B30" s="59">
        <v>633010</v>
      </c>
      <c r="C30" s="10" t="s">
        <v>22</v>
      </c>
      <c r="D30" s="11" t="s">
        <v>39</v>
      </c>
      <c r="E30" s="12">
        <v>33.36</v>
      </c>
      <c r="F30" s="34">
        <v>8</v>
      </c>
      <c r="G30" s="17">
        <f t="shared" ref="G30:G37" si="1">E30*F30</f>
        <v>266.88</v>
      </c>
      <c r="H30" s="14"/>
      <c r="I30" s="10" t="s">
        <v>74</v>
      </c>
    </row>
    <row r="31" spans="1:9" ht="30.75" customHeight="1">
      <c r="A31" s="10" t="s">
        <v>28</v>
      </c>
      <c r="B31" s="59">
        <v>633010</v>
      </c>
      <c r="C31" s="10" t="s">
        <v>23</v>
      </c>
      <c r="D31" s="11" t="s">
        <v>19</v>
      </c>
      <c r="E31" s="12">
        <v>34</v>
      </c>
      <c r="F31" s="34">
        <v>8</v>
      </c>
      <c r="G31" s="17">
        <f t="shared" si="1"/>
        <v>272</v>
      </c>
      <c r="H31" s="14"/>
      <c r="I31" s="10" t="s">
        <v>76</v>
      </c>
    </row>
    <row r="32" spans="1:9" ht="32.25" customHeight="1">
      <c r="A32" s="10" t="s">
        <v>28</v>
      </c>
      <c r="B32" s="59">
        <v>633010</v>
      </c>
      <c r="C32" s="10" t="s">
        <v>24</v>
      </c>
      <c r="D32" s="11" t="s">
        <v>40</v>
      </c>
      <c r="E32" s="12">
        <v>4.87</v>
      </c>
      <c r="F32" s="34">
        <v>16</v>
      </c>
      <c r="G32" s="17">
        <f t="shared" si="1"/>
        <v>77.92</v>
      </c>
      <c r="H32" s="14"/>
      <c r="I32" s="10" t="s">
        <v>78</v>
      </c>
    </row>
    <row r="33" spans="1:9" ht="44.25" customHeight="1">
      <c r="A33" s="10" t="s">
        <v>28</v>
      </c>
      <c r="B33" s="59">
        <v>633010</v>
      </c>
      <c r="C33" s="10" t="s">
        <v>25</v>
      </c>
      <c r="D33" s="11" t="s">
        <v>39</v>
      </c>
      <c r="E33" s="12">
        <v>20</v>
      </c>
      <c r="F33" s="34">
        <v>8</v>
      </c>
      <c r="G33" s="17">
        <f t="shared" si="1"/>
        <v>160</v>
      </c>
      <c r="H33" s="14"/>
      <c r="I33" s="10" t="s">
        <v>79</v>
      </c>
    </row>
    <row r="34" spans="1:9" ht="40.5" customHeight="1">
      <c r="A34" s="10" t="s">
        <v>28</v>
      </c>
      <c r="B34" s="59">
        <v>633010</v>
      </c>
      <c r="C34" s="10" t="s">
        <v>60</v>
      </c>
      <c r="D34" s="11" t="s">
        <v>19</v>
      </c>
      <c r="E34" s="12">
        <v>34</v>
      </c>
      <c r="F34" s="34">
        <v>8</v>
      </c>
      <c r="G34" s="17">
        <f t="shared" si="1"/>
        <v>272</v>
      </c>
      <c r="H34" s="14"/>
      <c r="I34" s="10" t="s">
        <v>80</v>
      </c>
    </row>
    <row r="35" spans="1:9" ht="27.75" customHeight="1">
      <c r="A35" s="10" t="s">
        <v>28</v>
      </c>
      <c r="B35" s="59">
        <v>633010</v>
      </c>
      <c r="C35" s="10" t="s">
        <v>26</v>
      </c>
      <c r="D35" s="11" t="s">
        <v>39</v>
      </c>
      <c r="E35" s="12">
        <v>1.4</v>
      </c>
      <c r="F35" s="34">
        <v>8</v>
      </c>
      <c r="G35" s="17">
        <f t="shared" si="1"/>
        <v>11.2</v>
      </c>
      <c r="H35" s="14"/>
      <c r="I35" s="10" t="s">
        <v>81</v>
      </c>
    </row>
    <row r="36" spans="1:9" ht="29.25" customHeight="1">
      <c r="A36" s="10" t="s">
        <v>28</v>
      </c>
      <c r="B36" s="59">
        <v>633010</v>
      </c>
      <c r="C36" s="10" t="s">
        <v>27</v>
      </c>
      <c r="D36" s="11" t="s">
        <v>19</v>
      </c>
      <c r="E36" s="12">
        <v>3.7</v>
      </c>
      <c r="F36" s="34">
        <v>8</v>
      </c>
      <c r="G36" s="17">
        <f t="shared" si="1"/>
        <v>29.6</v>
      </c>
      <c r="H36" s="14"/>
      <c r="I36" s="10" t="s">
        <v>82</v>
      </c>
    </row>
    <row r="37" spans="1:9" ht="46.5" customHeight="1">
      <c r="A37" s="10" t="s">
        <v>28</v>
      </c>
      <c r="B37" s="59">
        <v>633010</v>
      </c>
      <c r="C37" s="10" t="s">
        <v>20</v>
      </c>
      <c r="D37" s="11" t="s">
        <v>39</v>
      </c>
      <c r="E37" s="12">
        <v>1.92</v>
      </c>
      <c r="F37" s="34">
        <v>8</v>
      </c>
      <c r="G37" s="17">
        <f t="shared" si="1"/>
        <v>15.36</v>
      </c>
      <c r="H37" s="15">
        <f>SUM(G26:G37)</f>
        <v>1405.1999999999998</v>
      </c>
      <c r="I37" s="10" t="s">
        <v>75</v>
      </c>
    </row>
    <row r="38" spans="1:9" ht="14.25" customHeight="1">
      <c r="A38" s="10"/>
      <c r="B38" s="10"/>
      <c r="C38" s="19"/>
      <c r="D38" s="11"/>
      <c r="E38" s="12"/>
      <c r="F38" s="13"/>
      <c r="G38" s="16"/>
      <c r="H38" s="16"/>
      <c r="I38" s="10"/>
    </row>
    <row r="39" spans="1:9" ht="26.25" customHeight="1">
      <c r="A39" s="69" t="s">
        <v>12</v>
      </c>
      <c r="B39" s="69"/>
      <c r="C39" s="69"/>
      <c r="D39" s="69"/>
      <c r="E39" s="69"/>
      <c r="F39" s="55"/>
      <c r="G39" s="20">
        <f>SUM(G7:G38)</f>
        <v>68595.360000000015</v>
      </c>
      <c r="H39" s="20">
        <f>SUM(H6:H38)</f>
        <v>68595.360000000001</v>
      </c>
      <c r="I39" s="21" t="s">
        <v>9</v>
      </c>
    </row>
    <row r="40" spans="1:9" ht="21.75" customHeight="1">
      <c r="A40" s="70" t="s">
        <v>15</v>
      </c>
      <c r="B40" s="70"/>
      <c r="C40" s="70"/>
      <c r="D40" s="70"/>
      <c r="E40" s="70"/>
      <c r="F40" s="70"/>
      <c r="G40" s="70"/>
      <c r="H40" s="70"/>
      <c r="I40" s="70"/>
    </row>
    <row r="41" spans="1:9" ht="65.25" customHeight="1">
      <c r="A41" s="32" t="s">
        <v>16</v>
      </c>
      <c r="B41" s="22" t="s">
        <v>11</v>
      </c>
      <c r="C41" s="22" t="s">
        <v>17</v>
      </c>
      <c r="D41" s="23" t="s">
        <v>10</v>
      </c>
      <c r="E41" s="24"/>
      <c r="F41" s="25"/>
      <c r="G41" s="26"/>
      <c r="H41" s="26"/>
      <c r="I41" s="31" t="s">
        <v>83</v>
      </c>
    </row>
    <row r="42" spans="1:9">
      <c r="A42" s="30"/>
      <c r="B42" s="19"/>
      <c r="C42" s="10"/>
      <c r="D42" s="11"/>
      <c r="E42" s="24"/>
      <c r="F42" s="25"/>
      <c r="G42" s="27"/>
      <c r="H42" s="27"/>
      <c r="I42" s="11"/>
    </row>
    <row r="43" spans="1:9" ht="27" customHeight="1">
      <c r="A43" s="18" t="s">
        <v>35</v>
      </c>
      <c r="B43" s="59">
        <v>637003</v>
      </c>
      <c r="C43" s="10" t="s">
        <v>32</v>
      </c>
      <c r="D43" s="11" t="s">
        <v>19</v>
      </c>
      <c r="E43" s="24">
        <v>123</v>
      </c>
      <c r="F43" s="25">
        <v>1</v>
      </c>
      <c r="G43" s="27">
        <f>E43*F43</f>
        <v>123</v>
      </c>
      <c r="H43" s="27"/>
      <c r="I43" s="33" t="s">
        <v>69</v>
      </c>
    </row>
    <row r="44" spans="1:9" ht="39.75" customHeight="1">
      <c r="A44" s="18" t="s">
        <v>35</v>
      </c>
      <c r="B44" s="59">
        <v>637003</v>
      </c>
      <c r="C44" s="10" t="s">
        <v>33</v>
      </c>
      <c r="D44" s="11" t="s">
        <v>19</v>
      </c>
      <c r="E44" s="24">
        <v>41</v>
      </c>
      <c r="F44" s="25">
        <v>1</v>
      </c>
      <c r="G44" s="27">
        <f>E44*F44</f>
        <v>41</v>
      </c>
      <c r="H44" s="27"/>
      <c r="I44" s="33" t="s">
        <v>84</v>
      </c>
    </row>
    <row r="45" spans="1:9">
      <c r="A45" s="10"/>
      <c r="B45" s="10"/>
      <c r="C45" s="10"/>
      <c r="D45" s="11"/>
      <c r="E45" s="24"/>
      <c r="F45" s="25"/>
      <c r="G45" s="27"/>
      <c r="H45" s="27"/>
      <c r="I45" s="10"/>
    </row>
    <row r="46" spans="1:9" ht="26.25" customHeight="1">
      <c r="A46" s="61" t="s">
        <v>13</v>
      </c>
      <c r="B46" s="62"/>
      <c r="C46" s="62"/>
      <c r="D46" s="62"/>
      <c r="E46" s="62"/>
      <c r="F46" s="56"/>
      <c r="G46" s="20">
        <f>SUM(G43:G45)</f>
        <v>164</v>
      </c>
      <c r="H46" s="20">
        <f>G43+G44</f>
        <v>164</v>
      </c>
      <c r="I46" s="21" t="s">
        <v>9</v>
      </c>
    </row>
    <row r="47" spans="1:9" ht="37.5" customHeight="1">
      <c r="A47" s="63" t="s">
        <v>6</v>
      </c>
      <c r="B47" s="64"/>
      <c r="C47" s="64"/>
      <c r="D47" s="64"/>
      <c r="E47" s="64"/>
      <c r="F47" s="57"/>
      <c r="G47" s="28">
        <f>G39+G46</f>
        <v>68759.360000000015</v>
      </c>
      <c r="H47" s="28">
        <f>H39+H46</f>
        <v>68759.360000000001</v>
      </c>
      <c r="I47" s="29" t="s">
        <v>9</v>
      </c>
    </row>
    <row r="48" spans="1:9" ht="11.25" customHeight="1">
      <c r="A48" s="4"/>
    </row>
    <row r="49" spans="1:8">
      <c r="A49" s="2"/>
      <c r="G49" t="s">
        <v>94</v>
      </c>
      <c r="H49" s="60">
        <v>63720</v>
      </c>
    </row>
    <row r="50" spans="1:8">
      <c r="A50" s="2"/>
      <c r="H50" s="60"/>
    </row>
    <row r="51" spans="1:8">
      <c r="A51" s="2"/>
      <c r="G51" s="40" t="s">
        <v>95</v>
      </c>
      <c r="H51" s="60">
        <f>H47-H49</f>
        <v>5039.3600000000006</v>
      </c>
    </row>
    <row r="52" spans="1:8">
      <c r="A52" s="2"/>
      <c r="H52" s="60"/>
    </row>
    <row r="53" spans="1:8">
      <c r="A53" s="2"/>
      <c r="H53" s="60"/>
    </row>
    <row r="54" spans="1:8" ht="15.75">
      <c r="A54" s="1"/>
      <c r="H54" s="60"/>
    </row>
    <row r="55" spans="1:8">
      <c r="A55" s="3"/>
      <c r="H55" s="60"/>
    </row>
    <row r="56" spans="1:8">
      <c r="A56" s="2"/>
      <c r="H56" s="60"/>
    </row>
    <row r="57" spans="1:8">
      <c r="H57" s="60"/>
    </row>
  </sheetData>
  <mergeCells count="7">
    <mergeCell ref="A46:E46"/>
    <mergeCell ref="A47:E47"/>
    <mergeCell ref="B1:I1"/>
    <mergeCell ref="A2:D2"/>
    <mergeCell ref="E2:I2"/>
    <mergeCell ref="A39:E39"/>
    <mergeCell ref="A40:I40"/>
  </mergeCells>
  <pageMargins left="0.74803149606299213" right="0.74803149606299213" top="0.98425196850393704" bottom="0.98425196850393704" header="0.51181102362204722" footer="0.51181102362204722"/>
  <pageSetup paperSize="9" scale="80" fitToWidth="0" fitToHeight="0" orientation="landscape" r:id="rId1"/>
  <headerFooter alignWithMargins="0">
    <oddHeader>&amp;RPríloha 5a</oddHeader>
    <oddFooter>&amp;L&amp;"Arial,Kurzíva"Príručka pre žiadateľa DOP a NP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PP - aktualny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mpsvr</dc:creator>
  <cp:lastModifiedBy>stefanova</cp:lastModifiedBy>
  <cp:lastPrinted>2014-11-11T12:29:35Z</cp:lastPrinted>
  <dcterms:created xsi:type="dcterms:W3CDTF">2011-08-17T12:06:41Z</dcterms:created>
  <dcterms:modified xsi:type="dcterms:W3CDTF">2014-11-11T13:04:44Z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-561371808</vt:i4>
  </property>
  <property fmtid="{D5CDD505-2E9C-101B-9397-08002B2CF9AE}" pid="3" name="_NewReviewCycle">
    <vt:lpwstr/>
  </property>
  <property fmtid="{D5CDD505-2E9C-101B-9397-08002B2CF9AE}" pid="4" name="_EmailSubject">
    <vt:lpwstr>Rozpocet - priloha Opisu projektu 23-8-2011.xls</vt:lpwstr>
  </property>
  <property fmtid="{D5CDD505-2E9C-101B-9397-08002B2CF9AE}" pid="5" name="_AuthorEmail">
    <vt:lpwstr>Jan.Rousek@employment.gov.sk</vt:lpwstr>
  </property>
  <property fmtid="{D5CDD505-2E9C-101B-9397-08002B2CF9AE}" pid="6" name="_AuthorEmailDisplayName">
    <vt:lpwstr>Rousek Jan</vt:lpwstr>
  </property>
  <property fmtid="{D5CDD505-2E9C-101B-9397-08002B2CF9AE}" pid="7" name="_PreviousAdHocReviewCycleID">
    <vt:i4>-1016689725</vt:i4>
  </property>
  <property fmtid="{D5CDD505-2E9C-101B-9397-08002B2CF9AE}" pid="8" name="_ReviewingToolsShownOnce">
    <vt:lpwstr/>
  </property>
</Properties>
</file>