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ANALYTIKA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6" i="2" l="1"/>
  <c r="F55" i="2"/>
  <c r="F54" i="2"/>
  <c r="F53" i="2"/>
  <c r="F51" i="2"/>
  <c r="F48" i="2"/>
  <c r="F47" i="2"/>
  <c r="F27" i="2"/>
  <c r="F26" i="2"/>
  <c r="F20" i="2"/>
  <c r="F10" i="2"/>
  <c r="C51" i="2" l="1"/>
  <c r="C27" i="2"/>
  <c r="C47" i="2"/>
  <c r="C55" i="2"/>
  <c r="C10" i="2"/>
  <c r="C20" i="2"/>
  <c r="C26" i="2"/>
  <c r="C48" i="2"/>
  <c r="C53" i="2"/>
  <c r="C54" i="2"/>
  <c r="C56" i="2"/>
</calcChain>
</file>

<file path=xl/sharedStrings.xml><?xml version="1.0" encoding="utf-8"?>
<sst xmlns="http://schemas.openxmlformats.org/spreadsheetml/2006/main" count="58" uniqueCount="56">
  <si>
    <t>Dane a poplatky</t>
  </si>
  <si>
    <t>Odpisy</t>
  </si>
  <si>
    <t>VÝSLEDOK HOSPODÁRENIA</t>
  </si>
  <si>
    <t>*PHL</t>
  </si>
  <si>
    <t>*zmluva:MESTO SL</t>
  </si>
  <si>
    <t>*ostatné (náhr.diely, drobný nákup)</t>
  </si>
  <si>
    <t xml:space="preserve">Ukazovateľ </t>
  </si>
  <si>
    <t>Ostatné výnosy z hosp.činnosti</t>
  </si>
  <si>
    <t xml:space="preserve">Prevádzkové výnosy spolu </t>
  </si>
  <si>
    <t>Výrobná spotreba</t>
  </si>
  <si>
    <t>*tržby* TV reklama,inzercia</t>
  </si>
  <si>
    <t>*tržby* ĽN inzercia,reklama</t>
  </si>
  <si>
    <t>*spotreba kanc.,hyg. potrieb</t>
  </si>
  <si>
    <t xml:space="preserve">*spotreba elektrickej energie </t>
  </si>
  <si>
    <t>*opravy a údržba</t>
  </si>
  <si>
    <t>Osobné náklady</t>
  </si>
  <si>
    <t xml:space="preserve">Prevádzkové náklady spolu </t>
  </si>
  <si>
    <t>Finančné výnosy</t>
  </si>
  <si>
    <t>Finančné náklady</t>
  </si>
  <si>
    <t>Výsledok z finančnej činnosti</t>
  </si>
  <si>
    <t>Daň z príjmov za bežnú činnosť</t>
  </si>
  <si>
    <t>VÝNOSY celkom</t>
  </si>
  <si>
    <t>NÁKLADY celkom</t>
  </si>
  <si>
    <t>Výsledok z bežnej činnosti</t>
  </si>
  <si>
    <t>Výsledok z hospodárskej činnosti</t>
  </si>
  <si>
    <t xml:space="preserve">*vrátené PPE, príspevok na chrán.prac. a i. </t>
  </si>
  <si>
    <t>*nájomné,prevádzkové náklady</t>
  </si>
  <si>
    <t>*doručovanie,poštovné,prepravné</t>
  </si>
  <si>
    <t>*tlač novín, zhot. tlač. predlôh</t>
  </si>
  <si>
    <t>*projektové náklady</t>
  </si>
  <si>
    <t xml:space="preserve">*zúčt.odpisov </t>
  </si>
  <si>
    <t>*iné náklady (cestovné, repre ai.)</t>
  </si>
  <si>
    <t>Prehľad nákladov a výnosov</t>
  </si>
  <si>
    <t>*tržby*retransmisia</t>
  </si>
  <si>
    <t xml:space="preserve">Ostatné prevádzkové náklady </t>
  </si>
  <si>
    <t>*ostatné služby (vedenie účtovníctva ai. )</t>
  </si>
  <si>
    <t>*tržby*TV videostrihy,reklama</t>
  </si>
  <si>
    <t>*ost.náklady (honoráre,audit,retransmisia)</t>
  </si>
  <si>
    <t>*tržby - web</t>
  </si>
  <si>
    <t>*ostatné tržby* (projekty, kamp.)</t>
  </si>
  <si>
    <t>* tržby ĽN ostatné (prílohy)</t>
  </si>
  <si>
    <t>Plán</t>
  </si>
  <si>
    <t xml:space="preserve">Ľubovnianska mediálna </t>
  </si>
  <si>
    <t>spoločnosť, s.r.o.</t>
  </si>
  <si>
    <t>* dary /kniha/</t>
  </si>
  <si>
    <t>Tržby z predaja služieb</t>
  </si>
  <si>
    <t>*tržby*LN noviny predaj</t>
  </si>
  <si>
    <t>*techn.príslušenstvo</t>
  </si>
  <si>
    <t>*telef.linky, fax, internet,web domena</t>
  </si>
  <si>
    <t>*stroje, prístroje, zariadenia (do 1700 €)</t>
  </si>
  <si>
    <t>*tržby TV - ostatné (videozáznam, prenájom)</t>
  </si>
  <si>
    <t>Plnenie</t>
  </si>
  <si>
    <t>k 30.6.2018</t>
  </si>
  <si>
    <t>k 30.6.2017</t>
  </si>
  <si>
    <t>k 30.6.2019</t>
  </si>
  <si>
    <t>* poistné plnenie a príspevky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</si>
</sst>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S_k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indexed="55"/>
        <bgColor indexed="26"/>
      </patternFill>
    </fill>
    <fill>
      <patternFill patternType="solid">
        <fgColor indexed="47"/>
        <bgColor indexed="22"/>
      </patternFill>
    </fill>
  </fills>
  <borders count="13">
    <border>
      <left/>
      <right/>
      <top/>
      <bottom/>
      <diagonal/>
    </border>
    <border>
      <left style="thick">
        <color indexed="64"/>
      </left>
      <right style="thin">
        <color indexed="8"/>
      </right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/>
    <xf numFmtId="0" fontId="6" fillId="0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2" borderId="0" xfId="0" applyFont="1" applyFill="1"/>
    <xf numFmtId="164" fontId="7" fillId="0" borderId="0" xfId="0" applyNumberFormat="1" applyFont="1" applyFill="1" applyBorder="1"/>
    <xf numFmtId="0" fontId="7" fillId="0" borderId="0" xfId="0" applyFont="1" applyFill="1" applyAlignment="1">
      <alignment horizontal="right"/>
    </xf>
    <xf numFmtId="0" fontId="1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4" fillId="2" borderId="1" xfId="0" applyFont="1" applyFill="1" applyBorder="1"/>
    <xf numFmtId="0" fontId="5" fillId="2" borderId="2" xfId="0" applyFont="1" applyFill="1" applyBorder="1"/>
    <xf numFmtId="0" fontId="2" fillId="2" borderId="3" xfId="0" applyFont="1" applyFill="1" applyBorder="1"/>
    <xf numFmtId="0" fontId="7" fillId="2" borderId="3" xfId="0" applyFont="1" applyFill="1" applyBorder="1"/>
    <xf numFmtId="0" fontId="7" fillId="3" borderId="3" xfId="0" applyFont="1" applyFill="1" applyBorder="1"/>
    <xf numFmtId="0" fontId="7" fillId="4" borderId="4" xfId="0" applyFont="1" applyFill="1" applyBorder="1"/>
    <xf numFmtId="0" fontId="12" fillId="5" borderId="3" xfId="0" applyFont="1" applyFill="1" applyBorder="1"/>
    <xf numFmtId="0" fontId="12" fillId="2" borderId="3" xfId="0" applyFont="1" applyFill="1" applyBorder="1"/>
    <xf numFmtId="0" fontId="4" fillId="2" borderId="5" xfId="0" applyFont="1" applyFill="1" applyBorder="1"/>
    <xf numFmtId="0" fontId="10" fillId="2" borderId="6" xfId="0" applyFont="1" applyFill="1" applyBorder="1" applyAlignment="1">
      <alignment horizontal="right"/>
    </xf>
    <xf numFmtId="164" fontId="7" fillId="3" borderId="7" xfId="0" applyNumberFormat="1" applyFont="1" applyFill="1" applyBorder="1"/>
    <xf numFmtId="164" fontId="2" fillId="2" borderId="8" xfId="0" applyNumberFormat="1" applyFont="1" applyFill="1" applyBorder="1"/>
    <xf numFmtId="164" fontId="12" fillId="5" borderId="8" xfId="0" applyNumberFormat="1" applyFont="1" applyFill="1" applyBorder="1"/>
    <xf numFmtId="164" fontId="7" fillId="2" borderId="8" xfId="0" applyNumberFormat="1" applyFont="1" applyFill="1" applyBorder="1"/>
    <xf numFmtId="164" fontId="12" fillId="2" borderId="8" xfId="0" applyNumberFormat="1" applyFont="1" applyFill="1" applyBorder="1"/>
    <xf numFmtId="164" fontId="7" fillId="3" borderId="8" xfId="0" applyNumberFormat="1" applyFont="1" applyFill="1" applyBorder="1"/>
    <xf numFmtId="164" fontId="7" fillId="4" borderId="9" xfId="0" applyNumberFormat="1" applyFont="1" applyFill="1" applyBorder="1"/>
    <xf numFmtId="0" fontId="4" fillId="2" borderId="10" xfId="0" applyFont="1" applyFill="1" applyBorder="1"/>
    <xf numFmtId="0" fontId="10" fillId="2" borderId="11" xfId="0" applyFont="1" applyFill="1" applyBorder="1" applyAlignment="1">
      <alignment horizontal="right"/>
    </xf>
    <xf numFmtId="0" fontId="0" fillId="5" borderId="3" xfId="0" applyFont="1" applyFill="1" applyBorder="1"/>
    <xf numFmtId="164" fontId="0" fillId="2" borderId="8" xfId="0" applyNumberFormat="1" applyFont="1" applyFill="1" applyBorder="1"/>
    <xf numFmtId="164" fontId="7" fillId="3" borderId="12" xfId="0" applyNumberFormat="1" applyFont="1" applyFill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320040</xdr:colOff>
      <xdr:row>1</xdr:row>
      <xdr:rowOff>83820</xdr:rowOff>
    </xdr:from>
    <xdr:to>
      <xdr:col>2</xdr:col>
      <xdr:colOff>1083945</xdr:colOff>
      <xdr:row>5</xdr:row>
      <xdr:rowOff>144780</xdr:rowOff>
    </xdr:to>
    <xdr:pic>
      <xdr:nvPicPr>
        <xdr:cNvPr id="1031" name="Picture 1" descr="TV-small">
          <a:extLst>
            <a:ext uri="{FF2B5EF4-FFF2-40B4-BE49-F238E27FC236}">
              <a16:creationId xmlns="" xmlns:a16="http://schemas.microsoft.com/office/drawing/2014/main" id="{F763C416-0C71-4431-B3B1-71DF52171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9460" y="144780"/>
          <a:ext cx="792480" cy="845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</xdr:row>
      <xdr:rowOff>38100</xdr:rowOff>
    </xdr:from>
    <xdr:to>
      <xdr:col>3</xdr:col>
      <xdr:colOff>106680</xdr:colOff>
      <xdr:row>5</xdr:row>
      <xdr:rowOff>106680</xdr:rowOff>
    </xdr:to>
    <xdr:pic>
      <xdr:nvPicPr>
        <xdr:cNvPr id="1032" name="Picture 2" descr="LN-small">
          <a:extLst>
            <a:ext uri="{FF2B5EF4-FFF2-40B4-BE49-F238E27FC236}">
              <a16:creationId xmlns="" xmlns:a16="http://schemas.microsoft.com/office/drawing/2014/main" id="{84A6D517-B5C8-4E2B-A632-B2DC3C956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420" y="99060"/>
          <a:ext cx="1226820" cy="853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07"/>
  <sheetViews>
    <sheetView tabSelected="1" topLeftCell="A22" workbookViewId="0">
      <selection activeCell="E50" sqref="E50"/>
    </sheetView>
  </sheetViews>
  <sheetFormatPr defaultColWidth="9" defaultRowHeight="12.75" x14ac:dyDescent="0.2"/>
  <cols>
    <col min="1" max="1" width="3" customWidth="1"/>
    <col min="2" max="2" width="40.42578125" style="1" customWidth="1"/>
    <col min="3" max="4" width="16.28515625" customWidth="1"/>
    <col min="5" max="5" width="11.85546875" bestFit="1" customWidth="1"/>
    <col min="6" max="6" width="13.140625" bestFit="1" customWidth="1"/>
    <col min="7" max="7" width="14.28515625" customWidth="1"/>
  </cols>
  <sheetData>
    <row r="1" spans="2:9" ht="5.25" customHeight="1" x14ac:dyDescent="0.2"/>
    <row r="2" spans="2:9" ht="18" x14ac:dyDescent="0.25">
      <c r="B2" s="4" t="s">
        <v>42</v>
      </c>
      <c r="C2" s="3"/>
      <c r="D2" s="3"/>
      <c r="E2" s="3"/>
    </row>
    <row r="3" spans="2:9" ht="18" x14ac:dyDescent="0.25">
      <c r="B3" s="4" t="s">
        <v>43</v>
      </c>
      <c r="C3" s="3"/>
      <c r="D3" s="3"/>
      <c r="E3" s="3"/>
    </row>
    <row r="4" spans="2:9" ht="15" x14ac:dyDescent="0.25">
      <c r="B4" s="10" t="s">
        <v>32</v>
      </c>
      <c r="C4" s="3"/>
      <c r="D4" s="3"/>
      <c r="E4" s="3"/>
    </row>
    <row r="5" spans="2:9" x14ac:dyDescent="0.2">
      <c r="B5" s="2"/>
      <c r="C5" s="12"/>
      <c r="D5" s="12"/>
      <c r="E5" s="3"/>
    </row>
    <row r="6" spans="2:9" x14ac:dyDescent="0.2">
      <c r="B6" s="2"/>
      <c r="C6" s="12"/>
      <c r="D6" s="12"/>
      <c r="E6" s="3"/>
    </row>
    <row r="7" spans="2:9" ht="7.5" customHeight="1" thickBot="1" x14ac:dyDescent="0.25">
      <c r="B7" s="2"/>
      <c r="C7" s="3"/>
      <c r="D7" s="3"/>
      <c r="E7" s="3"/>
    </row>
    <row r="8" spans="2:9" ht="14.25" customHeight="1" thickTop="1" x14ac:dyDescent="0.25">
      <c r="B8" s="18" t="s">
        <v>6</v>
      </c>
      <c r="C8" s="26" t="s">
        <v>41</v>
      </c>
      <c r="D8" s="35" t="s">
        <v>51</v>
      </c>
      <c r="E8" s="35" t="s">
        <v>51</v>
      </c>
      <c r="F8" s="35" t="s">
        <v>51</v>
      </c>
    </row>
    <row r="9" spans="2:9" ht="15.95" customHeight="1" x14ac:dyDescent="0.25">
      <c r="B9" s="19"/>
      <c r="C9" s="27">
        <v>2019</v>
      </c>
      <c r="D9" s="36" t="s">
        <v>53</v>
      </c>
      <c r="E9" s="36" t="s">
        <v>52</v>
      </c>
      <c r="F9" s="36" t="s">
        <v>54</v>
      </c>
    </row>
    <row r="10" spans="2:9" s="6" customFormat="1" ht="14.45" customHeight="1" x14ac:dyDescent="0.2">
      <c r="B10" s="20" t="s">
        <v>45</v>
      </c>
      <c r="C10" s="29">
        <f>SUM(C11:C19)</f>
        <v>24400</v>
      </c>
      <c r="D10" s="29">
        <v>15732.42</v>
      </c>
      <c r="E10" s="29">
        <v>13383.079999999998</v>
      </c>
      <c r="F10" s="29">
        <f>SUM(F11:F19)</f>
        <v>14149.43</v>
      </c>
      <c r="G10" s="5"/>
      <c r="H10" s="5"/>
    </row>
    <row r="11" spans="2:9" s="6" customFormat="1" ht="14.45" customHeight="1" x14ac:dyDescent="0.2">
      <c r="B11" s="24" t="s">
        <v>10</v>
      </c>
      <c r="C11" s="30">
        <v>2800</v>
      </c>
      <c r="D11" s="30">
        <v>1886.36</v>
      </c>
      <c r="E11" s="30">
        <v>1436.53</v>
      </c>
      <c r="F11" s="30">
        <v>1137.3699999999999</v>
      </c>
      <c r="G11" s="5"/>
      <c r="H11" s="5"/>
    </row>
    <row r="12" spans="2:9" ht="14.45" customHeight="1" x14ac:dyDescent="0.2">
      <c r="B12" s="24" t="s">
        <v>36</v>
      </c>
      <c r="C12" s="30">
        <v>750</v>
      </c>
      <c r="D12" s="30">
        <v>1477.58</v>
      </c>
      <c r="E12" s="30">
        <v>1142.49</v>
      </c>
      <c r="F12" s="30">
        <v>1433.17</v>
      </c>
      <c r="G12" s="3"/>
      <c r="H12" s="3"/>
      <c r="I12" s="3"/>
    </row>
    <row r="13" spans="2:9" ht="14.45" customHeight="1" x14ac:dyDescent="0.2">
      <c r="B13" s="24" t="s">
        <v>50</v>
      </c>
      <c r="C13" s="30">
        <v>400</v>
      </c>
      <c r="D13" s="30">
        <v>108.33</v>
      </c>
      <c r="E13" s="30">
        <v>165.83</v>
      </c>
      <c r="F13" s="30">
        <v>250</v>
      </c>
      <c r="G13" s="3"/>
      <c r="H13" s="3"/>
      <c r="I13" s="3"/>
    </row>
    <row r="14" spans="2:9" ht="14.45" customHeight="1" x14ac:dyDescent="0.2">
      <c r="B14" s="24" t="s">
        <v>11</v>
      </c>
      <c r="C14" s="30">
        <v>6000</v>
      </c>
      <c r="D14" s="30">
        <v>3158.41</v>
      </c>
      <c r="E14" s="30">
        <v>3341.87</v>
      </c>
      <c r="F14" s="30">
        <v>3310.26</v>
      </c>
      <c r="G14" s="3"/>
      <c r="H14" s="3"/>
      <c r="I14" s="3"/>
    </row>
    <row r="15" spans="2:9" ht="14.45" customHeight="1" x14ac:dyDescent="0.2">
      <c r="B15" s="24" t="s">
        <v>46</v>
      </c>
      <c r="C15" s="30">
        <v>13500</v>
      </c>
      <c r="D15" s="30">
        <v>6699.07</v>
      </c>
      <c r="E15" s="30">
        <v>6769.7</v>
      </c>
      <c r="F15" s="30">
        <v>7889.46</v>
      </c>
      <c r="G15" s="3"/>
      <c r="H15" s="3"/>
      <c r="I15" s="3"/>
    </row>
    <row r="16" spans="2:9" ht="14.45" customHeight="1" x14ac:dyDescent="0.2">
      <c r="B16" s="24" t="s">
        <v>40</v>
      </c>
      <c r="C16" s="30">
        <v>500</v>
      </c>
      <c r="D16" s="30">
        <v>666.67</v>
      </c>
      <c r="E16" s="30">
        <v>0</v>
      </c>
      <c r="F16" s="30"/>
      <c r="G16" s="3"/>
      <c r="H16" s="3"/>
      <c r="I16" s="3"/>
    </row>
    <row r="17" spans="2:9" ht="14.45" customHeight="1" x14ac:dyDescent="0.2">
      <c r="B17" s="24" t="s">
        <v>33</v>
      </c>
      <c r="C17" s="30">
        <v>50</v>
      </c>
      <c r="D17" s="30">
        <v>50</v>
      </c>
      <c r="E17" s="30">
        <v>50</v>
      </c>
      <c r="F17" s="30">
        <v>50</v>
      </c>
      <c r="G17" s="3"/>
      <c r="H17" s="3"/>
      <c r="I17" s="3"/>
    </row>
    <row r="18" spans="2:9" ht="14.45" customHeight="1" x14ac:dyDescent="0.2">
      <c r="B18" s="24" t="s">
        <v>38</v>
      </c>
      <c r="C18" s="30">
        <v>100</v>
      </c>
      <c r="D18" s="30">
        <v>20</v>
      </c>
      <c r="E18" s="30">
        <v>16.66</v>
      </c>
      <c r="F18" s="30">
        <v>37.5</v>
      </c>
      <c r="G18" s="3"/>
      <c r="H18" s="3"/>
      <c r="I18" s="3"/>
    </row>
    <row r="19" spans="2:9" ht="14.45" customHeight="1" x14ac:dyDescent="0.2">
      <c r="B19" s="24" t="s">
        <v>39</v>
      </c>
      <c r="C19" s="30">
        <v>300</v>
      </c>
      <c r="D19" s="30">
        <v>1666</v>
      </c>
      <c r="E19" s="30">
        <v>460</v>
      </c>
      <c r="F19" s="30">
        <v>41.67</v>
      </c>
      <c r="G19" s="3"/>
      <c r="H19" s="3"/>
      <c r="I19" s="3"/>
    </row>
    <row r="20" spans="2:9" ht="14.45" customHeight="1" x14ac:dyDescent="0.2">
      <c r="B20" s="25" t="s">
        <v>7</v>
      </c>
      <c r="C20" s="29">
        <f>SUM(C21:C24)</f>
        <v>82300</v>
      </c>
      <c r="D20" s="29">
        <v>35521.65</v>
      </c>
      <c r="E20" s="29">
        <v>34534.910000000003</v>
      </c>
      <c r="F20" s="29">
        <f>SUM(F21:F25)</f>
        <v>40609.839999999997</v>
      </c>
      <c r="G20" s="3"/>
      <c r="H20" s="3"/>
      <c r="I20" s="3"/>
    </row>
    <row r="21" spans="2:9" ht="14.45" customHeight="1" x14ac:dyDescent="0.2">
      <c r="B21" s="24" t="s">
        <v>4</v>
      </c>
      <c r="C21" s="30">
        <v>75000</v>
      </c>
      <c r="D21" s="30">
        <v>33254</v>
      </c>
      <c r="E21" s="30">
        <v>33254</v>
      </c>
      <c r="F21" s="30">
        <v>37500</v>
      </c>
      <c r="G21" s="3"/>
      <c r="H21" s="3"/>
      <c r="I21" s="3"/>
    </row>
    <row r="22" spans="2:9" ht="14.45" customHeight="1" x14ac:dyDescent="0.2">
      <c r="B22" s="24" t="s">
        <v>25</v>
      </c>
      <c r="C22" s="30">
        <v>7000</v>
      </c>
      <c r="D22" s="30">
        <v>748.65</v>
      </c>
      <c r="E22" s="30">
        <v>781.61</v>
      </c>
      <c r="F22" s="30">
        <v>831</v>
      </c>
    </row>
    <row r="23" spans="2:9" ht="14.45" customHeight="1" x14ac:dyDescent="0.2">
      <c r="B23" s="37" t="s">
        <v>55</v>
      </c>
      <c r="C23" s="30">
        <v>0</v>
      </c>
      <c r="D23" s="30">
        <v>1419</v>
      </c>
      <c r="E23" s="30">
        <v>375.11</v>
      </c>
      <c r="F23" s="30">
        <v>2130.64</v>
      </c>
    </row>
    <row r="24" spans="2:9" ht="14.45" customHeight="1" x14ac:dyDescent="0.2">
      <c r="B24" s="24" t="s">
        <v>30</v>
      </c>
      <c r="C24" s="30">
        <v>300</v>
      </c>
      <c r="D24" s="30">
        <v>100</v>
      </c>
      <c r="E24" s="30">
        <v>124.19</v>
      </c>
      <c r="F24" s="30">
        <v>148.19999999999999</v>
      </c>
    </row>
    <row r="25" spans="2:9" ht="14.45" customHeight="1" x14ac:dyDescent="0.2">
      <c r="B25" s="24" t="s">
        <v>44</v>
      </c>
      <c r="C25" s="30">
        <v>0</v>
      </c>
      <c r="D25" s="30">
        <v>51254.07</v>
      </c>
      <c r="E25" s="30">
        <v>0</v>
      </c>
      <c r="F25" s="30"/>
    </row>
    <row r="26" spans="2:9" ht="14.45" customHeight="1" x14ac:dyDescent="0.2">
      <c r="B26" s="21" t="s">
        <v>8</v>
      </c>
      <c r="C26" s="31">
        <f>C10+C20</f>
        <v>106700</v>
      </c>
      <c r="D26" s="31">
        <v>16187.61</v>
      </c>
      <c r="E26" s="31">
        <v>49124.3</v>
      </c>
      <c r="F26" s="31">
        <f>F10+F20</f>
        <v>54759.27</v>
      </c>
    </row>
    <row r="27" spans="2:9" ht="14.45" customHeight="1" x14ac:dyDescent="0.2">
      <c r="B27" s="25" t="s">
        <v>9</v>
      </c>
      <c r="C27" s="29">
        <f>SUM(C28:C42)</f>
        <v>35465</v>
      </c>
      <c r="D27" s="29">
        <v>22.64</v>
      </c>
      <c r="E27" s="29">
        <v>18889.39</v>
      </c>
      <c r="F27" s="29">
        <f>SUM(F28:F42)</f>
        <v>14327.96</v>
      </c>
    </row>
    <row r="28" spans="2:9" ht="14.45" customHeight="1" x14ac:dyDescent="0.2">
      <c r="B28" s="24" t="s">
        <v>12</v>
      </c>
      <c r="C28" s="30">
        <v>200</v>
      </c>
      <c r="D28" s="30">
        <v>84.17</v>
      </c>
      <c r="E28" s="30">
        <v>72.73</v>
      </c>
      <c r="F28" s="30">
        <v>141.34</v>
      </c>
    </row>
    <row r="29" spans="2:9" ht="14.45" customHeight="1" x14ac:dyDescent="0.2">
      <c r="B29" s="24" t="s">
        <v>3</v>
      </c>
      <c r="C29" s="30">
        <v>125</v>
      </c>
      <c r="D29" s="30">
        <v>32.75</v>
      </c>
      <c r="E29" s="30">
        <v>109.61</v>
      </c>
      <c r="F29" s="30">
        <v>89.33</v>
      </c>
    </row>
    <row r="30" spans="2:9" ht="14.45" customHeight="1" x14ac:dyDescent="0.2">
      <c r="B30" s="24" t="s">
        <v>47</v>
      </c>
      <c r="C30" s="30">
        <v>250</v>
      </c>
      <c r="D30" s="30">
        <v>17.55</v>
      </c>
      <c r="E30" s="30">
        <v>105.46</v>
      </c>
      <c r="F30" s="30">
        <v>428.09</v>
      </c>
    </row>
    <row r="31" spans="2:9" ht="14.45" customHeight="1" x14ac:dyDescent="0.2">
      <c r="B31" s="24" t="s">
        <v>5</v>
      </c>
      <c r="C31" s="30">
        <v>2300</v>
      </c>
      <c r="D31" s="30">
        <v>366.66</v>
      </c>
      <c r="E31" s="30">
        <v>151.88</v>
      </c>
      <c r="F31" s="30">
        <v>10.49</v>
      </c>
    </row>
    <row r="32" spans="2:9" ht="14.45" customHeight="1" x14ac:dyDescent="0.2">
      <c r="B32" s="24" t="s">
        <v>49</v>
      </c>
      <c r="C32" s="30">
        <v>4000</v>
      </c>
      <c r="D32" s="30">
        <v>283.33</v>
      </c>
      <c r="E32" s="30">
        <v>144</v>
      </c>
      <c r="F32" s="30">
        <v>904.6</v>
      </c>
    </row>
    <row r="33" spans="2:6" ht="14.45" customHeight="1" x14ac:dyDescent="0.2">
      <c r="B33" s="24" t="s">
        <v>13</v>
      </c>
      <c r="C33" s="30">
        <v>600</v>
      </c>
      <c r="D33" s="30">
        <v>211.47</v>
      </c>
      <c r="E33" s="30">
        <v>281.66000000000003</v>
      </c>
      <c r="F33" s="30">
        <v>306.66000000000003</v>
      </c>
    </row>
    <row r="34" spans="2:6" ht="14.45" customHeight="1" x14ac:dyDescent="0.2">
      <c r="B34" s="24" t="s">
        <v>14</v>
      </c>
      <c r="C34" s="30">
        <v>500</v>
      </c>
      <c r="D34" s="30">
        <v>15.91</v>
      </c>
      <c r="E34" s="30">
        <v>375.11</v>
      </c>
      <c r="F34" s="30">
        <v>228.13</v>
      </c>
    </row>
    <row r="35" spans="2:6" ht="14.45" customHeight="1" x14ac:dyDescent="0.2">
      <c r="B35" s="24" t="s">
        <v>31</v>
      </c>
      <c r="C35" s="30">
        <v>50</v>
      </c>
      <c r="D35" s="30">
        <v>1276.1099999999999</v>
      </c>
      <c r="E35" s="30">
        <v>18.88</v>
      </c>
      <c r="F35" s="30">
        <v>20.12</v>
      </c>
    </row>
    <row r="36" spans="2:6" ht="14.45" customHeight="1" x14ac:dyDescent="0.2">
      <c r="B36" s="24" t="s">
        <v>26</v>
      </c>
      <c r="C36" s="30">
        <v>2540</v>
      </c>
      <c r="D36" s="30">
        <v>250.22</v>
      </c>
      <c r="E36" s="30">
        <v>1491.8</v>
      </c>
      <c r="F36" s="30">
        <v>1105.8399999999999</v>
      </c>
    </row>
    <row r="37" spans="2:6" ht="14.45" customHeight="1" x14ac:dyDescent="0.2">
      <c r="B37" s="24" t="s">
        <v>48</v>
      </c>
      <c r="C37" s="30">
        <v>700</v>
      </c>
      <c r="D37" s="30">
        <v>4925.88</v>
      </c>
      <c r="E37" s="30">
        <v>339.11</v>
      </c>
      <c r="F37" s="30">
        <v>547.82000000000005</v>
      </c>
    </row>
    <row r="38" spans="2:6" ht="14.45" customHeight="1" x14ac:dyDescent="0.2">
      <c r="B38" s="24" t="s">
        <v>28</v>
      </c>
      <c r="C38" s="30">
        <v>10500</v>
      </c>
      <c r="D38" s="30">
        <v>0</v>
      </c>
      <c r="E38" s="30">
        <v>4482</v>
      </c>
      <c r="F38" s="30">
        <v>4451.34</v>
      </c>
    </row>
    <row r="39" spans="2:6" ht="14.45" customHeight="1" x14ac:dyDescent="0.2">
      <c r="B39" s="24" t="s">
        <v>27</v>
      </c>
      <c r="C39" s="30">
        <v>2200</v>
      </c>
      <c r="D39" s="30">
        <v>1764.8</v>
      </c>
      <c r="E39" s="30">
        <v>1512.35</v>
      </c>
      <c r="F39" s="30">
        <v>405</v>
      </c>
    </row>
    <row r="40" spans="2:6" ht="14.45" customHeight="1" x14ac:dyDescent="0.2">
      <c r="B40" s="24" t="s">
        <v>35</v>
      </c>
      <c r="C40" s="30">
        <v>5500</v>
      </c>
      <c r="D40" s="30">
        <v>3287.84</v>
      </c>
      <c r="E40" s="30">
        <v>3016.19</v>
      </c>
      <c r="F40" s="30">
        <v>2670</v>
      </c>
    </row>
    <row r="41" spans="2:6" ht="14.45" customHeight="1" x14ac:dyDescent="0.2">
      <c r="B41" s="24" t="s">
        <v>37</v>
      </c>
      <c r="C41" s="30">
        <v>6000</v>
      </c>
      <c r="D41" s="30">
        <v>1980.61</v>
      </c>
      <c r="E41" s="30">
        <v>6788.61</v>
      </c>
      <c r="F41" s="30">
        <v>3019.2</v>
      </c>
    </row>
    <row r="42" spans="2:6" ht="14.45" customHeight="1" x14ac:dyDescent="0.2">
      <c r="B42" s="24" t="s">
        <v>29</v>
      </c>
      <c r="C42" s="30">
        <v>0</v>
      </c>
      <c r="D42" s="30">
        <v>1667.67</v>
      </c>
      <c r="E42" s="30">
        <v>0</v>
      </c>
      <c r="F42" s="30"/>
    </row>
    <row r="43" spans="2:6" s="8" customFormat="1" ht="14.45" customHeight="1" x14ac:dyDescent="0.2">
      <c r="B43" s="25" t="s">
        <v>15</v>
      </c>
      <c r="C43" s="32">
        <v>67000</v>
      </c>
      <c r="D43" s="32">
        <v>36887.86</v>
      </c>
      <c r="E43" s="32">
        <v>30499.87</v>
      </c>
      <c r="F43" s="32">
        <v>38027.910000000003</v>
      </c>
    </row>
    <row r="44" spans="2:6" s="8" customFormat="1" ht="14.45" customHeight="1" x14ac:dyDescent="0.2">
      <c r="B44" s="25" t="s">
        <v>0</v>
      </c>
      <c r="C44" s="32">
        <v>1000</v>
      </c>
      <c r="D44" s="32">
        <v>188.39</v>
      </c>
      <c r="E44" s="32">
        <v>485.02</v>
      </c>
      <c r="F44" s="32">
        <v>124.88</v>
      </c>
    </row>
    <row r="45" spans="2:6" s="8" customFormat="1" ht="14.45" customHeight="1" x14ac:dyDescent="0.2">
      <c r="B45" s="25" t="s">
        <v>1</v>
      </c>
      <c r="C45" s="32">
        <v>300</v>
      </c>
      <c r="D45" s="32">
        <v>1419</v>
      </c>
      <c r="E45" s="32">
        <v>149.02000000000001</v>
      </c>
      <c r="F45" s="32">
        <v>148.19999999999999</v>
      </c>
    </row>
    <row r="46" spans="2:6" ht="14.45" customHeight="1" x14ac:dyDescent="0.2">
      <c r="B46" s="25" t="s">
        <v>34</v>
      </c>
      <c r="C46" s="32">
        <v>250</v>
      </c>
      <c r="D46" s="32">
        <v>429.34</v>
      </c>
      <c r="E46" s="32">
        <v>214.7</v>
      </c>
      <c r="F46" s="32">
        <v>731.45</v>
      </c>
    </row>
    <row r="47" spans="2:6" ht="14.45" customHeight="1" x14ac:dyDescent="0.2">
      <c r="B47" s="21" t="s">
        <v>16</v>
      </c>
      <c r="C47" s="31">
        <f>C27+C43+C44+C45+C46</f>
        <v>104015</v>
      </c>
      <c r="D47" s="31">
        <v>55112.2</v>
      </c>
      <c r="E47" s="31">
        <v>50237.999999999985</v>
      </c>
      <c r="F47" s="31">
        <f>F27+F43+F44+F45+F46</f>
        <v>53360.399999999994</v>
      </c>
    </row>
    <row r="48" spans="2:6" ht="14.45" customHeight="1" x14ac:dyDescent="0.2">
      <c r="B48" s="22" t="s">
        <v>24</v>
      </c>
      <c r="C48" s="33">
        <f>C26-C47</f>
        <v>2685</v>
      </c>
      <c r="D48" s="33">
        <v>-3858.1299999999974</v>
      </c>
      <c r="E48" s="33">
        <v>-1113.6999999999825</v>
      </c>
      <c r="F48" s="33">
        <f>F26-F47</f>
        <v>1398.8700000000026</v>
      </c>
    </row>
    <row r="49" spans="2:6" ht="14.45" customHeight="1" x14ac:dyDescent="0.2">
      <c r="B49" s="25" t="s">
        <v>17</v>
      </c>
      <c r="C49" s="32">
        <v>0</v>
      </c>
      <c r="D49" s="32">
        <v>0</v>
      </c>
      <c r="E49" s="32">
        <v>0</v>
      </c>
      <c r="F49" s="32"/>
    </row>
    <row r="50" spans="2:6" ht="14.45" customHeight="1" x14ac:dyDescent="0.2">
      <c r="B50" s="25" t="s">
        <v>18</v>
      </c>
      <c r="C50" s="32">
        <v>180</v>
      </c>
      <c r="D50" s="32">
        <v>85.66</v>
      </c>
      <c r="E50" s="32">
        <v>111.9</v>
      </c>
      <c r="F50" s="38">
        <v>117.52</v>
      </c>
    </row>
    <row r="51" spans="2:6" ht="14.45" customHeight="1" x14ac:dyDescent="0.2">
      <c r="B51" s="22" t="s">
        <v>19</v>
      </c>
      <c r="C51" s="28">
        <f>C49-C50</f>
        <v>-180</v>
      </c>
      <c r="D51" s="28">
        <v>-85.66</v>
      </c>
      <c r="E51" s="28">
        <v>-111.9</v>
      </c>
      <c r="F51" s="39">
        <f>F49-F50</f>
        <v>-117.52</v>
      </c>
    </row>
    <row r="52" spans="2:6" ht="14.45" customHeight="1" x14ac:dyDescent="0.2">
      <c r="B52" s="25" t="s">
        <v>20</v>
      </c>
      <c r="C52" s="32">
        <v>0</v>
      </c>
      <c r="D52" s="32">
        <v>0</v>
      </c>
      <c r="E52" s="32">
        <v>0</v>
      </c>
      <c r="F52" s="32"/>
    </row>
    <row r="53" spans="2:6" ht="14.45" customHeight="1" x14ac:dyDescent="0.2">
      <c r="B53" s="22" t="s">
        <v>23</v>
      </c>
      <c r="C53" s="33">
        <f>C48+C51-C52</f>
        <v>2505</v>
      </c>
      <c r="D53" s="33">
        <v>-3943.7899999999972</v>
      </c>
      <c r="E53" s="33">
        <v>-1225.5999999999826</v>
      </c>
      <c r="F53" s="33">
        <f>F48+F51</f>
        <v>1281.3500000000026</v>
      </c>
    </row>
    <row r="54" spans="2:6" ht="14.45" customHeight="1" x14ac:dyDescent="0.2">
      <c r="B54" s="21" t="s">
        <v>21</v>
      </c>
      <c r="C54" s="31">
        <f>C26+C49</f>
        <v>106700</v>
      </c>
      <c r="D54" s="31">
        <v>51254.07</v>
      </c>
      <c r="E54" s="31">
        <v>49124.3</v>
      </c>
      <c r="F54" s="31">
        <f>F26</f>
        <v>54759.27</v>
      </c>
    </row>
    <row r="55" spans="2:6" ht="14.45" customHeight="1" x14ac:dyDescent="0.2">
      <c r="B55" s="21" t="s">
        <v>22</v>
      </c>
      <c r="C55" s="31">
        <f>C47+C50+C52</f>
        <v>104195</v>
      </c>
      <c r="D55" s="31">
        <v>55197.86</v>
      </c>
      <c r="E55" s="31">
        <v>50349.899999999987</v>
      </c>
      <c r="F55" s="31">
        <f>F47+F50</f>
        <v>53477.919999999991</v>
      </c>
    </row>
    <row r="56" spans="2:6" ht="14.45" customHeight="1" thickBot="1" x14ac:dyDescent="0.25">
      <c r="B56" s="23" t="s">
        <v>2</v>
      </c>
      <c r="C56" s="34">
        <f>C54-C55</f>
        <v>2505</v>
      </c>
      <c r="D56" s="34">
        <v>-3943.7900000000009</v>
      </c>
      <c r="E56" s="34">
        <v>-1225.599999999984</v>
      </c>
      <c r="F56" s="34">
        <f>F54-F55</f>
        <v>1281.3500000000058</v>
      </c>
    </row>
    <row r="57" spans="2:6" s="8" customFormat="1" ht="14.85" customHeight="1" thickTop="1" x14ac:dyDescent="0.2">
      <c r="B57" s="1"/>
      <c r="C57" s="11"/>
      <c r="D57" s="11"/>
    </row>
    <row r="58" spans="2:6" s="8" customFormat="1" ht="40.5" customHeight="1" x14ac:dyDescent="0.2">
      <c r="B58" s="1"/>
      <c r="C58"/>
      <c r="D58"/>
    </row>
    <row r="59" spans="2:6" s="8" customFormat="1" ht="17.25" customHeight="1" x14ac:dyDescent="0.2">
      <c r="B59" s="14"/>
      <c r="C59"/>
      <c r="D59"/>
    </row>
    <row r="60" spans="2:6" ht="17.25" customHeight="1" x14ac:dyDescent="0.2">
      <c r="B60" s="13"/>
      <c r="E60" s="1"/>
    </row>
    <row r="61" spans="2:6" ht="15" customHeight="1" x14ac:dyDescent="0.2">
      <c r="B61" s="14"/>
      <c r="E61" s="1"/>
    </row>
    <row r="62" spans="2:6" ht="15" customHeight="1" x14ac:dyDescent="0.2">
      <c r="B62" s="14"/>
      <c r="C62" s="16"/>
      <c r="D62" s="16"/>
      <c r="E62" s="1"/>
    </row>
    <row r="63" spans="2:6" ht="17.25" customHeight="1" x14ac:dyDescent="0.2">
      <c r="E63" s="1"/>
    </row>
    <row r="64" spans="2:6" s="7" customFormat="1" ht="15" customHeight="1" x14ac:dyDescent="0.2">
      <c r="B64" s="14"/>
      <c r="C64" s="15"/>
      <c r="D64" s="15"/>
    </row>
    <row r="65" spans="2:5" s="9" customFormat="1" ht="17.25" customHeight="1" x14ac:dyDescent="0.2">
      <c r="B65" s="1"/>
      <c r="C65"/>
      <c r="D65"/>
    </row>
    <row r="66" spans="2:5" s="9" customFormat="1" ht="17.25" customHeight="1" x14ac:dyDescent="0.2">
      <c r="B66" s="14"/>
      <c r="C66" s="15"/>
      <c r="D66" s="15"/>
    </row>
    <row r="67" spans="2:5" s="9" customFormat="1" ht="17.25" customHeight="1" x14ac:dyDescent="0.2">
      <c r="B67" s="1"/>
      <c r="C67"/>
      <c r="D67"/>
    </row>
    <row r="68" spans="2:5" s="9" customFormat="1" ht="21" customHeight="1" x14ac:dyDescent="0.2">
      <c r="B68" s="14"/>
      <c r="C68" s="17"/>
      <c r="D68" s="17"/>
    </row>
    <row r="69" spans="2:5" s="9" customFormat="1" ht="21" customHeight="1" x14ac:dyDescent="0.2">
      <c r="B69" s="1"/>
      <c r="C69"/>
      <c r="D69"/>
    </row>
    <row r="70" spans="2:5" s="9" customFormat="1" ht="15" customHeight="1" x14ac:dyDescent="0.2">
      <c r="B70" s="1"/>
      <c r="C70" s="3"/>
      <c r="D70" s="3"/>
    </row>
    <row r="71" spans="2:5" s="9" customFormat="1" ht="15" customHeight="1" x14ac:dyDescent="0.2">
      <c r="B71" s="1"/>
      <c r="C71"/>
      <c r="D71"/>
    </row>
    <row r="72" spans="2:5" s="9" customFormat="1" ht="15" customHeight="1" x14ac:dyDescent="0.2">
      <c r="B72" s="1"/>
      <c r="C72"/>
      <c r="D72"/>
    </row>
    <row r="73" spans="2:5" s="9" customFormat="1" ht="15" customHeight="1" x14ac:dyDescent="0.2">
      <c r="B73" s="1"/>
      <c r="C73"/>
      <c r="D73"/>
    </row>
    <row r="74" spans="2:5" s="9" customFormat="1" ht="15" customHeight="1" x14ac:dyDescent="0.2">
      <c r="B74" s="1"/>
      <c r="C74"/>
      <c r="D74"/>
    </row>
    <row r="75" spans="2:5" ht="21" customHeight="1" x14ac:dyDescent="0.2">
      <c r="E75" s="1"/>
    </row>
    <row r="76" spans="2:5" s="8" customFormat="1" ht="15" customHeight="1" x14ac:dyDescent="0.2">
      <c r="B76" s="1"/>
      <c r="C76"/>
      <c r="D76"/>
    </row>
    <row r="77" spans="2:5" s="8" customFormat="1" ht="15" customHeight="1" x14ac:dyDescent="0.2">
      <c r="B77" s="1"/>
      <c r="C77"/>
      <c r="D77"/>
    </row>
    <row r="78" spans="2:5" ht="15" customHeight="1" x14ac:dyDescent="0.2">
      <c r="E78" s="1"/>
    </row>
    <row r="79" spans="2:5" ht="21" customHeight="1" x14ac:dyDescent="0.2">
      <c r="E79" s="1"/>
    </row>
    <row r="80" spans="2:5" ht="21" customHeight="1" x14ac:dyDescent="0.2">
      <c r="E80" s="1"/>
    </row>
    <row r="81" spans="2:5" ht="22.5" customHeight="1" x14ac:dyDescent="0.2">
      <c r="E81" s="1"/>
    </row>
    <row r="82" spans="2:5" s="7" customFormat="1" ht="27" customHeight="1" x14ac:dyDescent="0.2">
      <c r="B82" s="1"/>
      <c r="C82"/>
      <c r="D82"/>
    </row>
    <row r="83" spans="2:5" ht="13.5" customHeight="1" x14ac:dyDescent="0.2">
      <c r="E83" s="1"/>
    </row>
    <row r="84" spans="2:5" ht="13.5" customHeight="1" x14ac:dyDescent="0.2">
      <c r="E84" s="1"/>
    </row>
    <row r="85" spans="2:5" ht="24" customHeight="1" x14ac:dyDescent="0.2">
      <c r="E85" s="1"/>
    </row>
    <row r="86" spans="2:5" ht="18" customHeight="1" x14ac:dyDescent="0.2">
      <c r="E86" s="1"/>
    </row>
    <row r="87" spans="2:5" ht="18" customHeight="1" x14ac:dyDescent="0.2">
      <c r="E87" s="1"/>
    </row>
    <row r="88" spans="2:5" x14ac:dyDescent="0.2">
      <c r="E88" s="1"/>
    </row>
    <row r="89" spans="2:5" x14ac:dyDescent="0.2">
      <c r="E89" s="1"/>
    </row>
    <row r="90" spans="2:5" x14ac:dyDescent="0.2">
      <c r="E90" s="1"/>
    </row>
    <row r="91" spans="2:5" x14ac:dyDescent="0.2">
      <c r="E91" s="1"/>
    </row>
    <row r="92" spans="2:5" x14ac:dyDescent="0.2">
      <c r="E92" s="1"/>
    </row>
    <row r="93" spans="2:5" x14ac:dyDescent="0.2">
      <c r="E93" s="1"/>
    </row>
    <row r="94" spans="2:5" x14ac:dyDescent="0.2">
      <c r="E94" s="1"/>
    </row>
    <row r="107" spans="5:6" ht="5.25" customHeight="1" x14ac:dyDescent="0.2">
      <c r="E107" s="3"/>
      <c r="F107" s="3"/>
    </row>
  </sheetData>
  <phoneticPr fontId="8" type="noConversion"/>
  <pageMargins left="0.25" right="0.25" top="0.75" bottom="0.75" header="0.3" footer="0.3"/>
  <pageSetup paperSize="9" scale="95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ANALYTIKA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</dc:creator>
  <cp:lastModifiedBy>Helena Vojteková</cp:lastModifiedBy>
  <cp:revision>1</cp:revision>
  <cp:lastPrinted>2019-08-26T15:18:19Z</cp:lastPrinted>
  <dcterms:created xsi:type="dcterms:W3CDTF">2004-09-08T16:24:00Z</dcterms:created>
  <dcterms:modified xsi:type="dcterms:W3CDTF">2019-08-26T15:20:46Z</dcterms:modified>
</cp:coreProperties>
</file>