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135" windowWidth="9420" windowHeight="4500" activeTab="2"/>
  </bookViews>
  <sheets>
    <sheet name="Hárok1" sheetId="1" r:id="rId1"/>
    <sheet name="Hárok4" sheetId="4" r:id="rId2"/>
    <sheet name="Hárok2" sheetId="2" r:id="rId3"/>
    <sheet name="Hárok3" sheetId="3" r:id="rId4"/>
  </sheets>
  <calcPr calcId="145621"/>
</workbook>
</file>

<file path=xl/calcChain.xml><?xml version="1.0" encoding="utf-8"?>
<calcChain xmlns="http://schemas.openxmlformats.org/spreadsheetml/2006/main">
  <c r="D14" i="2" l="1"/>
  <c r="D29" i="2" s="1"/>
  <c r="F29" i="2" s="1"/>
  <c r="E14" i="2"/>
  <c r="E29" i="2" s="1"/>
  <c r="F7" i="2"/>
  <c r="F8" i="2"/>
  <c r="F9" i="2"/>
  <c r="F10" i="2"/>
  <c r="F11" i="2"/>
  <c r="F12" i="2"/>
  <c r="F13" i="2"/>
  <c r="F15" i="2"/>
  <c r="F16" i="2"/>
  <c r="F17" i="2"/>
  <c r="F18" i="2"/>
  <c r="F19" i="2"/>
  <c r="F20" i="2"/>
  <c r="F21" i="2"/>
  <c r="F23" i="2"/>
  <c r="F24" i="2"/>
  <c r="F25" i="2"/>
  <c r="F26" i="2"/>
  <c r="F27" i="2"/>
  <c r="F28" i="2"/>
  <c r="F6" i="2"/>
  <c r="D35" i="1"/>
  <c r="E35" i="1"/>
  <c r="D34" i="1"/>
  <c r="E34" i="1"/>
  <c r="D33" i="1"/>
  <c r="E33" i="1"/>
  <c r="D26" i="1"/>
  <c r="E26" i="1"/>
  <c r="E30" i="1" s="1"/>
  <c r="F14" i="1"/>
  <c r="F15" i="1"/>
  <c r="F16" i="1"/>
  <c r="F19" i="1"/>
  <c r="F20" i="1"/>
  <c r="F22" i="1"/>
  <c r="F23" i="1"/>
  <c r="F24" i="1"/>
  <c r="F27" i="1"/>
  <c r="F28" i="1"/>
  <c r="F29" i="1"/>
  <c r="F34" i="1"/>
  <c r="F35" i="1"/>
  <c r="F13" i="1"/>
  <c r="D18" i="1"/>
  <c r="E18" i="1"/>
  <c r="D12" i="1"/>
  <c r="F12" i="1" s="1"/>
  <c r="E12" i="1"/>
  <c r="C34" i="1"/>
  <c r="C12" i="1"/>
  <c r="C14" i="2"/>
  <c r="C29" i="2" s="1"/>
  <c r="C33" i="1"/>
  <c r="C18" i="1"/>
  <c r="C26" i="1"/>
  <c r="C35" i="1"/>
  <c r="F33" i="1" l="1"/>
  <c r="F14" i="2"/>
  <c r="F18" i="1"/>
  <c r="F26" i="1"/>
  <c r="D30" i="1"/>
  <c r="C30" i="1"/>
  <c r="F30" i="1" l="1"/>
</calcChain>
</file>

<file path=xl/sharedStrings.xml><?xml version="1.0" encoding="utf-8"?>
<sst xmlns="http://schemas.openxmlformats.org/spreadsheetml/2006/main" count="77" uniqueCount="68">
  <si>
    <t>Ukazovateľ</t>
  </si>
  <si>
    <t>TRŽBY ostatné</t>
  </si>
  <si>
    <t>spotreba kanc.potrieb</t>
  </si>
  <si>
    <t>spotreba DKP</t>
  </si>
  <si>
    <t>spotreba PHM a mazadla</t>
  </si>
  <si>
    <t>spotreba krmiv,vet.výkony</t>
  </si>
  <si>
    <t>stravovacie služby</t>
  </si>
  <si>
    <t>ostatné</t>
  </si>
  <si>
    <t>mzdové náklady</t>
  </si>
  <si>
    <t>náklady celkom</t>
  </si>
  <si>
    <t>náklady na tovar</t>
  </si>
  <si>
    <t>1. Tržby z predaja služieb</t>
  </si>
  <si>
    <t xml:space="preserve"> TRŽBY z parkovného</t>
  </si>
  <si>
    <t>Parkovisko pod hradom</t>
  </si>
  <si>
    <t xml:space="preserve">Vstupne,razenie mince, </t>
  </si>
  <si>
    <t xml:space="preserve"> TRŽBY HVT</t>
  </si>
  <si>
    <t>Vstupne,Letné tábory, spoločenské akcie,jazda na koni,stred.disciplíny</t>
  </si>
  <si>
    <t>2. Tržby z predaja tovaru</t>
  </si>
  <si>
    <t>MO predaj vo HVT</t>
  </si>
  <si>
    <t>TRŽBA predaj suvenírov</t>
  </si>
  <si>
    <t>MO predaj vo IC</t>
  </si>
  <si>
    <t>3. Ostatné výnosy</t>
  </si>
  <si>
    <t>Dotácie</t>
  </si>
  <si>
    <t>Ostatné</t>
  </si>
  <si>
    <t>VÝNOSY CELKOM</t>
  </si>
  <si>
    <t>Celková tržba podľa  strediska</t>
  </si>
  <si>
    <t>Hist.voj. Tábor</t>
  </si>
  <si>
    <t>IC, DĽM,Galéria</t>
  </si>
  <si>
    <t>Parkovisko</t>
  </si>
  <si>
    <t>finančné náklady</t>
  </si>
  <si>
    <t>spotreba energie,vodné-stočné</t>
  </si>
  <si>
    <t>zákonné a soc.zabezp.zam.</t>
  </si>
  <si>
    <t xml:space="preserve">služby </t>
  </si>
  <si>
    <t>z toho</t>
  </si>
  <si>
    <t>poštovné a int.</t>
  </si>
  <si>
    <t>hudobná produkcia</t>
  </si>
  <si>
    <t>Spotreba materiálu</t>
  </si>
  <si>
    <t>remeselníci</t>
  </si>
  <si>
    <t>telefóny</t>
  </si>
  <si>
    <t>opravy a údržba</t>
  </si>
  <si>
    <t>Výnosy celkom</t>
  </si>
  <si>
    <t>Náklady celkom</t>
  </si>
  <si>
    <t>Členenie podľa jednotlivých položiek</t>
  </si>
  <si>
    <t>zmenareň VHT</t>
  </si>
  <si>
    <t>prispevok na činnosť</t>
  </si>
  <si>
    <t>Eur</t>
  </si>
  <si>
    <t>mena</t>
  </si>
  <si>
    <t>šermiari,sokoliari</t>
  </si>
  <si>
    <t xml:space="preserve">TRŽBA Meštiacký dom, </t>
  </si>
  <si>
    <t>ostatne finančne výnosy</t>
  </si>
  <si>
    <t>ZISK</t>
  </si>
  <si>
    <t>I. VÝNOSY v Eur</t>
  </si>
  <si>
    <t>II. NÁKLADY  v Eur</t>
  </si>
  <si>
    <t xml:space="preserve"> poplatky a ost.  náklady</t>
  </si>
  <si>
    <t>predaj majetku</t>
  </si>
  <si>
    <t>prenájom, ostatné</t>
  </si>
  <si>
    <t>Skutočnosť 2013</t>
  </si>
  <si>
    <t>percento  plnenia</t>
  </si>
  <si>
    <t>K 30.6.2013</t>
  </si>
  <si>
    <t xml:space="preserve">Planovaný hosp. výsledok na rok 2014 je </t>
  </si>
  <si>
    <t>K 30.6. 2014</t>
  </si>
  <si>
    <t>Plán 2014</t>
  </si>
  <si>
    <t>Percento plnenia na plán</t>
  </si>
  <si>
    <t>Skutočnosť 2014</t>
  </si>
  <si>
    <t>čistiareň a PO</t>
  </si>
  <si>
    <t>vývoz odpadu,cestovné, reklama, spol.vstupenka</t>
  </si>
  <si>
    <t>Plán</t>
  </si>
  <si>
    <t xml:space="preserve"> poľnohos.,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</si>
</sst>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Font="1" applyBorder="1" applyAlignment="1">
      <alignment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0" fillId="0" borderId="0" xfId="0" applyAlignment="1"/>
    <xf numFmtId="0" fontId="0" fillId="0" borderId="2" xfId="0" applyBorder="1"/>
    <xf numFmtId="0" fontId="2" fillId="0" borderId="2" xfId="0" applyFont="1" applyBorder="1"/>
    <xf numFmtId="0" fontId="5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3" xfId="0" applyFont="1" applyBorder="1"/>
    <xf numFmtId="3" fontId="0" fillId="0" borderId="1" xfId="0" applyNumberForma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3" fontId="0" fillId="0" borderId="1" xfId="0" applyNumberFormat="1" applyFont="1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3" fillId="0" borderId="0" xfId="0" applyFont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0" xfId="0" applyFont="1" applyAlignment="1"/>
    <xf numFmtId="3" fontId="0" fillId="0" borderId="5" xfId="0" applyNumberForma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2" fontId="0" fillId="0" borderId="0" xfId="0" applyNumberFormat="1"/>
    <xf numFmtId="2" fontId="2" fillId="0" borderId="3" xfId="0" applyNumberFormat="1" applyFont="1" applyBorder="1" applyAlignment="1">
      <alignment wrapText="1"/>
    </xf>
    <xf numFmtId="2" fontId="0" fillId="0" borderId="3" xfId="0" applyNumberFormat="1" applyBorder="1"/>
    <xf numFmtId="2" fontId="0" fillId="0" borderId="0" xfId="0" applyNumberFormat="1" applyAlignment="1">
      <alignment wrapText="1"/>
    </xf>
    <xf numFmtId="2" fontId="2" fillId="0" borderId="0" xfId="0" applyNumberFormat="1" applyFont="1"/>
    <xf numFmtId="0" fontId="0" fillId="0" borderId="11" xfId="0" applyBorder="1"/>
    <xf numFmtId="0" fontId="0" fillId="0" borderId="12" xfId="0" applyBorder="1"/>
    <xf numFmtId="2" fontId="0" fillId="0" borderId="13" xfId="0" applyNumberFormat="1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9" xfId="0" applyFont="1" applyBorder="1" applyAlignment="1">
      <alignment horizontal="center"/>
    </xf>
    <xf numFmtId="2" fontId="0" fillId="0" borderId="21" xfId="0" applyNumberFormat="1" applyBorder="1"/>
    <xf numFmtId="3" fontId="0" fillId="0" borderId="23" xfId="0" applyNumberFormat="1" applyBorder="1" applyAlignment="1">
      <alignment horizontal="center" wrapText="1"/>
    </xf>
    <xf numFmtId="3" fontId="0" fillId="0" borderId="23" xfId="0" applyNumberFormat="1" applyBorder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0" borderId="11" xfId="0" applyFont="1" applyBorder="1"/>
    <xf numFmtId="0" fontId="0" fillId="0" borderId="12" xfId="0" applyBorder="1" applyAlignment="1"/>
    <xf numFmtId="0" fontId="2" fillId="0" borderId="12" xfId="0" applyFont="1" applyBorder="1"/>
    <xf numFmtId="0" fontId="1" fillId="0" borderId="12" xfId="0" applyFont="1" applyBorder="1"/>
    <xf numFmtId="0" fontId="2" fillId="2" borderId="12" xfId="0" applyFont="1" applyFill="1" applyBorder="1" applyAlignment="1">
      <alignment wrapText="1"/>
    </xf>
    <xf numFmtId="0" fontId="0" fillId="0" borderId="28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28" xfId="0" applyFont="1" applyBorder="1" applyAlignment="1">
      <alignment wrapText="1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0" fillId="0" borderId="5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9" xfId="0" applyBorder="1" applyAlignment="1">
      <alignment horizontal="center"/>
    </xf>
    <xf numFmtId="2" fontId="2" fillId="0" borderId="30" xfId="0" applyNumberFormat="1" applyFont="1" applyBorder="1" applyAlignment="1">
      <alignment wrapText="1"/>
    </xf>
    <xf numFmtId="2" fontId="0" fillId="0" borderId="30" xfId="0" applyNumberFormat="1" applyBorder="1"/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2" xfId="0" applyFont="1" applyBorder="1"/>
    <xf numFmtId="3" fontId="3" fillId="0" borderId="21" xfId="0" applyNumberFormat="1" applyFont="1" applyBorder="1"/>
    <xf numFmtId="0" fontId="3" fillId="0" borderId="22" xfId="0" applyFont="1" applyBorder="1"/>
    <xf numFmtId="0" fontId="3" fillId="0" borderId="23" xfId="0" applyFont="1" applyBorder="1"/>
    <xf numFmtId="3" fontId="3" fillId="0" borderId="23" xfId="0" applyNumberFormat="1" applyFont="1" applyBorder="1" applyAlignment="1">
      <alignment horizontal="center"/>
    </xf>
    <xf numFmtId="3" fontId="3" fillId="0" borderId="24" xfId="0" applyNumberFormat="1" applyFont="1" applyBorder="1"/>
    <xf numFmtId="0" fontId="5" fillId="0" borderId="11" xfId="0" applyFont="1" applyBorder="1"/>
    <xf numFmtId="3" fontId="3" fillId="0" borderId="2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 wrapText="1"/>
    </xf>
    <xf numFmtId="0" fontId="5" fillId="0" borderId="34" xfId="0" applyFont="1" applyBorder="1" applyAlignment="1">
      <alignment wrapText="1"/>
    </xf>
    <xf numFmtId="0" fontId="3" fillId="0" borderId="35" xfId="0" applyFont="1" applyBorder="1" applyAlignment="1">
      <alignment horizontal="center" wrapText="1"/>
    </xf>
    <xf numFmtId="3" fontId="3" fillId="0" borderId="4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29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center" wrapText="1"/>
    </xf>
    <xf numFmtId="0" fontId="0" fillId="0" borderId="5" xfId="0" applyBorder="1"/>
    <xf numFmtId="0" fontId="0" fillId="0" borderId="5" xfId="0" applyFont="1" applyBorder="1" applyAlignment="1">
      <alignment horizontal="center" wrapText="1"/>
    </xf>
    <xf numFmtId="3" fontId="0" fillId="0" borderId="5" xfId="0" applyNumberFormat="1" applyFont="1" applyBorder="1" applyAlignment="1">
      <alignment horizontal="center" wrapText="1"/>
    </xf>
    <xf numFmtId="3" fontId="0" fillId="0" borderId="4" xfId="0" applyNumberFormat="1" applyBorder="1" applyAlignment="1">
      <alignment horizontal="center" wrapText="1"/>
    </xf>
    <xf numFmtId="3" fontId="3" fillId="0" borderId="31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32" xfId="0" applyFont="1" applyBorder="1" applyAlignment="1">
      <alignment wrapText="1"/>
    </xf>
    <xf numFmtId="0" fontId="3" fillId="0" borderId="33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2" fillId="0" borderId="20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0" xfId="0" applyFont="1" applyAlignment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30" workbookViewId="0">
      <selection activeCell="D32" sqref="D32"/>
    </sheetView>
  </sheetViews>
  <sheetFormatPr defaultRowHeight="12.75" x14ac:dyDescent="0.2"/>
  <cols>
    <col min="1" max="1" width="23.7109375" customWidth="1"/>
    <col min="2" max="3" width="20.28515625" customWidth="1"/>
    <col min="4" max="4" width="15.140625" customWidth="1"/>
    <col min="5" max="5" width="14.140625" customWidth="1"/>
    <col min="6" max="6" width="9.140625" style="42"/>
  </cols>
  <sheetData>
    <row r="1" spans="1:6" ht="30.75" customHeight="1" thickBot="1" x14ac:dyDescent="0.3">
      <c r="A1" s="108" t="s">
        <v>59</v>
      </c>
      <c r="B1" s="109"/>
      <c r="C1" s="94" t="s">
        <v>66</v>
      </c>
      <c r="D1" s="96" t="s">
        <v>60</v>
      </c>
      <c r="E1" s="95" t="s">
        <v>58</v>
      </c>
    </row>
    <row r="2" spans="1:6" ht="18" x14ac:dyDescent="0.25">
      <c r="A2" s="92" t="s">
        <v>50</v>
      </c>
      <c r="B2" s="18"/>
      <c r="C2" s="93">
        <v>1512</v>
      </c>
      <c r="D2" s="97">
        <v>7842</v>
      </c>
      <c r="E2" s="105">
        <v>7157</v>
      </c>
    </row>
    <row r="3" spans="1:6" ht="15.75" x14ac:dyDescent="0.25">
      <c r="A3" s="86" t="s">
        <v>40</v>
      </c>
      <c r="B3" s="85"/>
      <c r="C3" s="84">
        <v>93142</v>
      </c>
      <c r="D3" s="98">
        <v>38806</v>
      </c>
      <c r="E3" s="87">
        <v>37589</v>
      </c>
    </row>
    <row r="4" spans="1:6" ht="16.5" thickBot="1" x14ac:dyDescent="0.3">
      <c r="A4" s="88" t="s">
        <v>41</v>
      </c>
      <c r="B4" s="89"/>
      <c r="C4" s="90">
        <v>91630</v>
      </c>
      <c r="D4" s="99">
        <v>30964</v>
      </c>
      <c r="E4" s="91">
        <v>30432</v>
      </c>
    </row>
    <row r="6" spans="1:6" x14ac:dyDescent="0.2">
      <c r="A6" s="2" t="s">
        <v>42</v>
      </c>
      <c r="B6" s="2"/>
      <c r="C6" s="2"/>
      <c r="D6" s="2"/>
    </row>
    <row r="7" spans="1:6" x14ac:dyDescent="0.2">
      <c r="A7" s="2"/>
      <c r="B7" s="2"/>
      <c r="C7" s="2"/>
      <c r="D7" s="2"/>
    </row>
    <row r="8" spans="1:6" ht="15.75" x14ac:dyDescent="0.25">
      <c r="A8" s="5" t="s">
        <v>51</v>
      </c>
      <c r="B8" s="5"/>
      <c r="C8" s="5"/>
      <c r="D8" s="5"/>
      <c r="E8" s="6"/>
    </row>
    <row r="9" spans="1:6" ht="13.5" thickBot="1" x14ac:dyDescent="0.25"/>
    <row r="10" spans="1:6" ht="39" thickBot="1" x14ac:dyDescent="0.25">
      <c r="A10" s="60" t="s">
        <v>0</v>
      </c>
      <c r="B10" s="61"/>
      <c r="C10" s="62" t="s">
        <v>61</v>
      </c>
      <c r="D10" s="62" t="s">
        <v>63</v>
      </c>
      <c r="E10" s="63" t="s">
        <v>56</v>
      </c>
      <c r="F10" s="82" t="s">
        <v>62</v>
      </c>
    </row>
    <row r="11" spans="1:6" ht="13.5" thickBot="1" x14ac:dyDescent="0.25">
      <c r="A11" s="24" t="s">
        <v>46</v>
      </c>
      <c r="B11" s="24"/>
      <c r="C11" s="23" t="s">
        <v>45</v>
      </c>
      <c r="D11" s="23" t="s">
        <v>45</v>
      </c>
      <c r="E11" s="23" t="s">
        <v>45</v>
      </c>
      <c r="F11" s="83"/>
    </row>
    <row r="12" spans="1:6" x14ac:dyDescent="0.2">
      <c r="A12" s="64" t="s">
        <v>11</v>
      </c>
      <c r="B12" s="19"/>
      <c r="C12" s="33">
        <f>SUM(C13:C16)</f>
        <v>59300</v>
      </c>
      <c r="D12" s="33">
        <f t="shared" ref="D12:E12" si="0">SUM(D13:D16)</f>
        <v>18342</v>
      </c>
      <c r="E12" s="33">
        <f t="shared" si="0"/>
        <v>19023</v>
      </c>
      <c r="F12" s="57">
        <f>AVERAGE(D12/C12)</f>
        <v>0.30930860033726815</v>
      </c>
    </row>
    <row r="13" spans="1:6" ht="25.5" x14ac:dyDescent="0.2">
      <c r="A13" s="65" t="s">
        <v>12</v>
      </c>
      <c r="B13" s="9" t="s">
        <v>13</v>
      </c>
      <c r="C13" s="25">
        <v>18000</v>
      </c>
      <c r="D13" s="100">
        <v>4826</v>
      </c>
      <c r="E13" s="35">
        <v>5375</v>
      </c>
      <c r="F13" s="57">
        <f>AVERAGE(D13/C13)</f>
        <v>0.26811111111111113</v>
      </c>
    </row>
    <row r="14" spans="1:6" ht="25.5" x14ac:dyDescent="0.2">
      <c r="A14" s="50" t="s">
        <v>48</v>
      </c>
      <c r="B14" s="9" t="s">
        <v>14</v>
      </c>
      <c r="C14" s="25">
        <v>2500</v>
      </c>
      <c r="D14" s="100">
        <v>1834</v>
      </c>
      <c r="E14" s="35">
        <v>1868</v>
      </c>
      <c r="F14" s="57">
        <f t="shared" ref="F14:F35" si="1">AVERAGE(D14/C14)</f>
        <v>0.73360000000000003</v>
      </c>
    </row>
    <row r="15" spans="1:6" ht="51" x14ac:dyDescent="0.2">
      <c r="A15" s="50" t="s">
        <v>15</v>
      </c>
      <c r="B15" s="9" t="s">
        <v>16</v>
      </c>
      <c r="C15" s="25">
        <v>35000</v>
      </c>
      <c r="D15" s="100">
        <v>9588</v>
      </c>
      <c r="E15" s="35">
        <v>9805</v>
      </c>
      <c r="F15" s="57">
        <f t="shared" si="1"/>
        <v>0.27394285714285715</v>
      </c>
    </row>
    <row r="16" spans="1:6" x14ac:dyDescent="0.2">
      <c r="A16" s="48" t="s">
        <v>1</v>
      </c>
      <c r="B16" s="9" t="s">
        <v>55</v>
      </c>
      <c r="C16" s="25">
        <v>3800</v>
      </c>
      <c r="D16" s="100">
        <v>2094</v>
      </c>
      <c r="E16" s="35">
        <v>1975</v>
      </c>
      <c r="F16" s="57">
        <f t="shared" si="1"/>
        <v>0.55105263157894735</v>
      </c>
    </row>
    <row r="17" spans="1:6" x14ac:dyDescent="0.2">
      <c r="A17" s="48"/>
      <c r="B17" s="9" t="s">
        <v>54</v>
      </c>
      <c r="C17" s="25">
        <v>0</v>
      </c>
      <c r="D17" s="100"/>
      <c r="E17" s="35">
        <v>0</v>
      </c>
      <c r="F17" s="57"/>
    </row>
    <row r="18" spans="1:6" x14ac:dyDescent="0.2">
      <c r="A18" s="66" t="s">
        <v>17</v>
      </c>
      <c r="B18" s="13"/>
      <c r="C18" s="7">
        <f>SUM(C21:C24)</f>
        <v>16000</v>
      </c>
      <c r="D18" s="7">
        <f t="shared" ref="D18:E18" si="2">SUM(D21:D24)</f>
        <v>7325</v>
      </c>
      <c r="E18" s="7">
        <f t="shared" si="2"/>
        <v>8566</v>
      </c>
      <c r="F18" s="57">
        <f t="shared" si="1"/>
        <v>0.45781250000000001</v>
      </c>
    </row>
    <row r="19" spans="1:6" hidden="1" x14ac:dyDescent="0.2">
      <c r="A19" s="66"/>
      <c r="B19" s="13"/>
      <c r="C19" s="13"/>
      <c r="D19" s="101"/>
      <c r="E19" s="76"/>
      <c r="F19" s="57" t="e">
        <f t="shared" si="1"/>
        <v>#DIV/0!</v>
      </c>
    </row>
    <row r="20" spans="1:6" hidden="1" x14ac:dyDescent="0.2">
      <c r="A20" s="66"/>
      <c r="B20" s="13"/>
      <c r="C20" s="13"/>
      <c r="D20" s="101"/>
      <c r="E20" s="76"/>
      <c r="F20" s="57" t="e">
        <f t="shared" si="1"/>
        <v>#DIV/0!</v>
      </c>
    </row>
    <row r="21" spans="1:6" x14ac:dyDescent="0.2">
      <c r="A21" s="67"/>
      <c r="B21" s="14"/>
      <c r="C21" s="26"/>
      <c r="D21" s="102"/>
      <c r="E21" s="77"/>
      <c r="F21" s="57"/>
    </row>
    <row r="22" spans="1:6" x14ac:dyDescent="0.2">
      <c r="A22" s="67" t="s">
        <v>19</v>
      </c>
      <c r="B22" s="14" t="s">
        <v>18</v>
      </c>
      <c r="C22" s="27">
        <v>5000</v>
      </c>
      <c r="D22" s="103">
        <v>2887</v>
      </c>
      <c r="E22" s="78">
        <v>3009</v>
      </c>
      <c r="F22" s="57">
        <f t="shared" si="1"/>
        <v>0.57740000000000002</v>
      </c>
    </row>
    <row r="23" spans="1:6" x14ac:dyDescent="0.2">
      <c r="A23" s="48"/>
      <c r="B23" s="9" t="s">
        <v>43</v>
      </c>
      <c r="C23" s="28">
        <v>3000</v>
      </c>
      <c r="D23" s="104">
        <v>1144</v>
      </c>
      <c r="E23" s="79">
        <v>2317</v>
      </c>
      <c r="F23" s="57">
        <f t="shared" si="1"/>
        <v>0.38133333333333336</v>
      </c>
    </row>
    <row r="24" spans="1:6" x14ac:dyDescent="0.2">
      <c r="A24" s="48"/>
      <c r="B24" s="14" t="s">
        <v>20</v>
      </c>
      <c r="C24" s="27">
        <v>8000</v>
      </c>
      <c r="D24" s="103">
        <v>3294</v>
      </c>
      <c r="E24" s="35">
        <v>3240</v>
      </c>
      <c r="F24" s="57">
        <f t="shared" si="1"/>
        <v>0.41175</v>
      </c>
    </row>
    <row r="25" spans="1:6" x14ac:dyDescent="0.2">
      <c r="A25" s="48"/>
      <c r="B25" s="13"/>
      <c r="C25" s="13"/>
      <c r="D25" s="101"/>
      <c r="E25" s="80"/>
      <c r="F25" s="57"/>
    </row>
    <row r="26" spans="1:6" x14ac:dyDescent="0.2">
      <c r="A26" s="66" t="s">
        <v>21</v>
      </c>
      <c r="B26" s="13"/>
      <c r="C26" s="7">
        <f>SUM(C27:C29)</f>
        <v>17842</v>
      </c>
      <c r="D26" s="7">
        <f t="shared" ref="D26:E26" si="3">SUM(D27:D29)</f>
        <v>13139</v>
      </c>
      <c r="E26" s="7">
        <f t="shared" si="3"/>
        <v>10000</v>
      </c>
      <c r="F26" s="57">
        <f t="shared" si="1"/>
        <v>0.73640847438627954</v>
      </c>
    </row>
    <row r="27" spans="1:6" x14ac:dyDescent="0.2">
      <c r="A27" s="48"/>
      <c r="B27" s="9" t="s">
        <v>44</v>
      </c>
      <c r="C27" s="25">
        <v>10000</v>
      </c>
      <c r="D27" s="100">
        <v>10000</v>
      </c>
      <c r="E27" s="35">
        <v>10000</v>
      </c>
      <c r="F27" s="57">
        <f t="shared" si="1"/>
        <v>1</v>
      </c>
    </row>
    <row r="28" spans="1:6" x14ac:dyDescent="0.2">
      <c r="A28" s="48" t="s">
        <v>22</v>
      </c>
      <c r="B28" s="107" t="s">
        <v>67</v>
      </c>
      <c r="C28" s="25">
        <v>1642</v>
      </c>
      <c r="D28" s="100">
        <v>400</v>
      </c>
      <c r="E28" s="35">
        <v>0</v>
      </c>
      <c r="F28" s="57">
        <f t="shared" si="1"/>
        <v>0.243605359317905</v>
      </c>
    </row>
    <row r="29" spans="1:6" ht="25.5" x14ac:dyDescent="0.2">
      <c r="A29" s="48" t="s">
        <v>23</v>
      </c>
      <c r="B29" s="9" t="s">
        <v>49</v>
      </c>
      <c r="C29" s="27">
        <v>6200</v>
      </c>
      <c r="D29" s="103">
        <v>2739</v>
      </c>
      <c r="E29" s="35">
        <v>0</v>
      </c>
      <c r="F29" s="57">
        <f t="shared" si="1"/>
        <v>0.4417741935483871</v>
      </c>
    </row>
    <row r="30" spans="1:6" x14ac:dyDescent="0.2">
      <c r="A30" s="68" t="s">
        <v>24</v>
      </c>
      <c r="B30" s="15"/>
      <c r="C30" s="16">
        <f>SUM(C26,C18,C12)</f>
        <v>93142</v>
      </c>
      <c r="D30" s="16">
        <f t="shared" ref="D30:E30" si="4">SUM(D26,D18,D12)</f>
        <v>38806</v>
      </c>
      <c r="E30" s="16">
        <f t="shared" si="4"/>
        <v>37589</v>
      </c>
      <c r="F30" s="57">
        <f t="shared" si="1"/>
        <v>0.41663266839878893</v>
      </c>
    </row>
    <row r="31" spans="1:6" x14ac:dyDescent="0.2">
      <c r="A31" s="69"/>
      <c r="B31" s="70"/>
      <c r="C31" s="70"/>
      <c r="D31" s="70"/>
      <c r="E31" s="71"/>
      <c r="F31" s="57"/>
    </row>
    <row r="32" spans="1:6" ht="25.5" x14ac:dyDescent="0.2">
      <c r="A32" s="72" t="s">
        <v>25</v>
      </c>
      <c r="B32" s="70"/>
      <c r="C32" s="70"/>
      <c r="D32" s="70"/>
      <c r="E32" s="71"/>
      <c r="F32" s="57"/>
    </row>
    <row r="33" spans="1:6" x14ac:dyDescent="0.2">
      <c r="A33" s="48" t="s">
        <v>26</v>
      </c>
      <c r="B33" s="13"/>
      <c r="C33" s="12">
        <f>SUM(C21:C23,C15)</f>
        <v>43000</v>
      </c>
      <c r="D33" s="12">
        <f t="shared" ref="D33:E33" si="5">SUM(D21:D23,D15)</f>
        <v>13619</v>
      </c>
      <c r="E33" s="12">
        <f t="shared" si="5"/>
        <v>15131</v>
      </c>
      <c r="F33" s="57">
        <f t="shared" si="1"/>
        <v>0.31672093023255815</v>
      </c>
    </row>
    <row r="34" spans="1:6" x14ac:dyDescent="0.2">
      <c r="A34" s="48" t="s">
        <v>27</v>
      </c>
      <c r="B34" s="13"/>
      <c r="C34" s="12">
        <f>SUM(C24,C16,H23,C14)</f>
        <v>14300</v>
      </c>
      <c r="D34" s="12">
        <f t="shared" ref="D34:E34" si="6">SUM(D24,D16,I23,D14)</f>
        <v>7222</v>
      </c>
      <c r="E34" s="12">
        <f t="shared" si="6"/>
        <v>7083</v>
      </c>
      <c r="F34" s="57">
        <f t="shared" si="1"/>
        <v>0.50503496503496503</v>
      </c>
    </row>
    <row r="35" spans="1:6" x14ac:dyDescent="0.2">
      <c r="A35" s="48" t="s">
        <v>28</v>
      </c>
      <c r="B35" s="13"/>
      <c r="C35" s="10">
        <f>SUM(C13)</f>
        <v>18000</v>
      </c>
      <c r="D35" s="10">
        <f t="shared" ref="D35:E35" si="7">SUM(D13)</f>
        <v>4826</v>
      </c>
      <c r="E35" s="10">
        <f t="shared" si="7"/>
        <v>5375</v>
      </c>
      <c r="F35" s="57">
        <f t="shared" si="1"/>
        <v>0.26811111111111113</v>
      </c>
    </row>
    <row r="36" spans="1:6" ht="15.75" customHeight="1" thickBot="1" x14ac:dyDescent="0.25">
      <c r="A36" s="73"/>
      <c r="B36" s="74"/>
      <c r="C36" s="75"/>
      <c r="D36" s="81"/>
      <c r="E36" s="81"/>
      <c r="F36" s="57"/>
    </row>
    <row r="37" spans="1:6" x14ac:dyDescent="0.2">
      <c r="A37" s="2"/>
      <c r="E37" s="3"/>
    </row>
    <row r="38" spans="1:6" x14ac:dyDescent="0.2">
      <c r="B38" s="1"/>
      <c r="C38" s="1"/>
      <c r="D38" s="1"/>
      <c r="E38" s="3"/>
    </row>
    <row r="39" spans="1:6" x14ac:dyDescent="0.2">
      <c r="E39" s="3"/>
    </row>
    <row r="40" spans="1:6" x14ac:dyDescent="0.2">
      <c r="E40" s="3"/>
    </row>
    <row r="41" spans="1:6" ht="43.5" customHeight="1" x14ac:dyDescent="0.2">
      <c r="A41" s="110"/>
      <c r="B41" s="110"/>
      <c r="C41" s="110"/>
      <c r="D41" s="110"/>
      <c r="E41" s="110"/>
    </row>
    <row r="42" spans="1:6" ht="47.25" customHeight="1" x14ac:dyDescent="0.2">
      <c r="A42" s="110"/>
      <c r="B42" s="110"/>
      <c r="C42" s="110"/>
      <c r="D42" s="110"/>
      <c r="E42" s="110"/>
    </row>
    <row r="43" spans="1:6" ht="51" customHeight="1" x14ac:dyDescent="0.2">
      <c r="A43" s="110"/>
      <c r="B43" s="110"/>
      <c r="C43" s="110"/>
      <c r="D43" s="110"/>
      <c r="E43" s="110"/>
    </row>
    <row r="44" spans="1:6" x14ac:dyDescent="0.2">
      <c r="A44" s="2"/>
      <c r="B44" s="2"/>
      <c r="C44" s="2"/>
      <c r="D44" s="2"/>
      <c r="E44" s="4"/>
    </row>
    <row r="45" spans="1:6" x14ac:dyDescent="0.2">
      <c r="E45" s="3"/>
    </row>
    <row r="46" spans="1:6" x14ac:dyDescent="0.2">
      <c r="A46" s="2"/>
      <c r="B46" s="2"/>
      <c r="C46" s="2"/>
      <c r="D46" s="2"/>
      <c r="E46" s="4"/>
    </row>
  </sheetData>
  <mergeCells count="4">
    <mergeCell ref="A1:B1"/>
    <mergeCell ref="A43:E43"/>
    <mergeCell ref="A41:E41"/>
    <mergeCell ref="A42:E42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D13" sqref="D13"/>
    </sheetView>
  </sheetViews>
  <sheetFormatPr defaultRowHeight="12.75" x14ac:dyDescent="0.2"/>
  <sheetData>
    <row r="1" spans="1:7" x14ac:dyDescent="0.2">
      <c r="A1" s="17"/>
      <c r="B1" s="17"/>
      <c r="C1" s="17"/>
      <c r="D1" s="17"/>
      <c r="E1" s="17"/>
      <c r="F1" s="17"/>
      <c r="G1" s="17"/>
    </row>
    <row r="2" spans="1:7" ht="36" customHeight="1" x14ac:dyDescent="0.2">
      <c r="A2" s="111"/>
      <c r="B2" s="111"/>
      <c r="C2" s="111"/>
      <c r="D2" s="111"/>
      <c r="E2" s="111"/>
      <c r="F2" s="111"/>
      <c r="G2" s="111"/>
    </row>
  </sheetData>
  <mergeCells count="1">
    <mergeCell ref="A2:G2"/>
  </mergeCells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workbookViewId="0">
      <selection activeCell="D27" sqref="D27"/>
    </sheetView>
  </sheetViews>
  <sheetFormatPr defaultRowHeight="12.75" x14ac:dyDescent="0.2"/>
  <cols>
    <col min="2" max="2" width="17.42578125" customWidth="1"/>
    <col min="3" max="3" width="17.42578125" style="3" customWidth="1"/>
    <col min="4" max="4" width="13.85546875" style="3" customWidth="1"/>
    <col min="5" max="5" width="11.7109375" style="3" customWidth="1"/>
    <col min="6" max="6" width="9.140625" style="42"/>
  </cols>
  <sheetData>
    <row r="1" spans="1:9" ht="15.75" x14ac:dyDescent="0.25">
      <c r="A1" s="5" t="s">
        <v>52</v>
      </c>
      <c r="B1" s="5"/>
      <c r="C1" s="32"/>
      <c r="D1" s="32"/>
      <c r="E1" s="29"/>
    </row>
    <row r="2" spans="1:9" ht="13.5" thickBot="1" x14ac:dyDescent="0.25"/>
    <row r="3" spans="1:9" ht="27" customHeight="1" thickBot="1" x14ac:dyDescent="0.25">
      <c r="A3" s="38" t="s">
        <v>0</v>
      </c>
      <c r="B3" s="39"/>
      <c r="C3" s="40" t="s">
        <v>61</v>
      </c>
      <c r="D3" s="41" t="s">
        <v>63</v>
      </c>
      <c r="E3" s="41" t="s">
        <v>56</v>
      </c>
      <c r="F3" s="43" t="s">
        <v>57</v>
      </c>
    </row>
    <row r="4" spans="1:9" ht="12" customHeight="1" thickBot="1" x14ac:dyDescent="0.25">
      <c r="A4" s="47"/>
      <c r="B4" s="31"/>
      <c r="C4" s="36" t="s">
        <v>45</v>
      </c>
      <c r="D4" s="106" t="s">
        <v>45</v>
      </c>
      <c r="E4" s="37" t="s">
        <v>45</v>
      </c>
      <c r="F4" s="44"/>
    </row>
    <row r="5" spans="1:9" hidden="1" x14ac:dyDescent="0.2">
      <c r="A5" s="48"/>
      <c r="B5" s="13"/>
      <c r="C5" s="30"/>
      <c r="D5" s="55"/>
      <c r="E5" s="55"/>
      <c r="F5" s="49"/>
    </row>
    <row r="6" spans="1:9" x14ac:dyDescent="0.2">
      <c r="A6" s="112" t="s">
        <v>36</v>
      </c>
      <c r="B6" s="114"/>
      <c r="C6" s="25">
        <v>1000</v>
      </c>
      <c r="D6" s="25">
        <v>919</v>
      </c>
      <c r="E6" s="12">
        <v>609</v>
      </c>
      <c r="F6" s="57">
        <f>AVERAGE(D6/C6)</f>
        <v>0.91900000000000004</v>
      </c>
    </row>
    <row r="7" spans="1:9" x14ac:dyDescent="0.2">
      <c r="A7" s="112" t="s">
        <v>2</v>
      </c>
      <c r="B7" s="114"/>
      <c r="C7" s="11">
        <v>200</v>
      </c>
      <c r="D7" s="11">
        <v>174</v>
      </c>
      <c r="E7" s="10">
        <v>165</v>
      </c>
      <c r="F7" s="57">
        <f t="shared" ref="F7:F29" si="0">AVERAGE(D7/C7)</f>
        <v>0.87</v>
      </c>
    </row>
    <row r="8" spans="1:9" x14ac:dyDescent="0.2">
      <c r="A8" s="112" t="s">
        <v>3</v>
      </c>
      <c r="B8" s="114"/>
      <c r="C8" s="25">
        <v>5000</v>
      </c>
      <c r="D8" s="25">
        <v>1278</v>
      </c>
      <c r="E8" s="12">
        <v>418</v>
      </c>
      <c r="F8" s="57">
        <f t="shared" si="0"/>
        <v>0.25559999999999999</v>
      </c>
    </row>
    <row r="9" spans="1:9" ht="27.75" customHeight="1" x14ac:dyDescent="0.2">
      <c r="A9" s="112" t="s">
        <v>30</v>
      </c>
      <c r="B9" s="114"/>
      <c r="C9" s="25">
        <v>4000</v>
      </c>
      <c r="D9" s="25">
        <v>1038</v>
      </c>
      <c r="E9" s="12">
        <v>932</v>
      </c>
      <c r="F9" s="57">
        <f t="shared" si="0"/>
        <v>0.25950000000000001</v>
      </c>
    </row>
    <row r="10" spans="1:9" ht="0.75" hidden="1" customHeight="1" x14ac:dyDescent="0.2">
      <c r="A10" s="112"/>
      <c r="B10" s="114"/>
      <c r="C10" s="11"/>
      <c r="D10" s="11"/>
      <c r="E10" s="10"/>
      <c r="F10" s="57" t="e">
        <f t="shared" si="0"/>
        <v>#DIV/0!</v>
      </c>
    </row>
    <row r="11" spans="1:9" x14ac:dyDescent="0.2">
      <c r="A11" s="112" t="s">
        <v>4</v>
      </c>
      <c r="B11" s="114"/>
      <c r="C11" s="25">
        <v>500</v>
      </c>
      <c r="D11" s="25">
        <v>278</v>
      </c>
      <c r="E11" s="10">
        <v>209</v>
      </c>
      <c r="F11" s="57">
        <f t="shared" si="0"/>
        <v>0.55600000000000005</v>
      </c>
    </row>
    <row r="12" spans="1:9" ht="28.5" customHeight="1" x14ac:dyDescent="0.2">
      <c r="A12" s="112" t="s">
        <v>5</v>
      </c>
      <c r="B12" s="114"/>
      <c r="C12" s="25">
        <v>1000</v>
      </c>
      <c r="D12" s="25">
        <v>197</v>
      </c>
      <c r="E12" s="12">
        <v>273</v>
      </c>
      <c r="F12" s="57">
        <f t="shared" si="0"/>
        <v>0.19700000000000001</v>
      </c>
      <c r="I12" s="1"/>
    </row>
    <row r="13" spans="1:9" x14ac:dyDescent="0.2">
      <c r="A13" s="112" t="s">
        <v>6</v>
      </c>
      <c r="B13" s="114"/>
      <c r="C13" s="25">
        <v>16000</v>
      </c>
      <c r="D13" s="25">
        <v>1277</v>
      </c>
      <c r="E13" s="12">
        <v>1765</v>
      </c>
      <c r="F13" s="57">
        <f t="shared" si="0"/>
        <v>7.9812499999999995E-2</v>
      </c>
    </row>
    <row r="14" spans="1:9" ht="16.5" customHeight="1" x14ac:dyDescent="0.2">
      <c r="A14" s="112" t="s">
        <v>32</v>
      </c>
      <c r="B14" s="113"/>
      <c r="C14" s="7">
        <f>SUM(C15:C20)</f>
        <v>10150</v>
      </c>
      <c r="D14" s="7">
        <f t="shared" ref="D14:E14" si="1">SUM(D15:D20)</f>
        <v>4354</v>
      </c>
      <c r="E14" s="7">
        <f t="shared" si="1"/>
        <v>3596</v>
      </c>
      <c r="F14" s="57">
        <f t="shared" si="0"/>
        <v>0.42896551724137932</v>
      </c>
    </row>
    <row r="15" spans="1:9" ht="16.5" customHeight="1" x14ac:dyDescent="0.2">
      <c r="A15" s="50" t="s">
        <v>33</v>
      </c>
      <c r="B15" s="8" t="s">
        <v>37</v>
      </c>
      <c r="C15" s="10">
        <v>1800</v>
      </c>
      <c r="D15" s="10">
        <v>261</v>
      </c>
      <c r="E15" s="12">
        <v>660</v>
      </c>
      <c r="F15" s="57">
        <f t="shared" si="0"/>
        <v>0.14499999999999999</v>
      </c>
    </row>
    <row r="16" spans="1:9" ht="16.5" customHeight="1" x14ac:dyDescent="0.2">
      <c r="A16" s="115"/>
      <c r="B16" s="8" t="s">
        <v>47</v>
      </c>
      <c r="C16" s="12">
        <v>5000</v>
      </c>
      <c r="D16" s="12">
        <v>3060</v>
      </c>
      <c r="E16" s="12">
        <v>2200</v>
      </c>
      <c r="F16" s="57">
        <f t="shared" si="0"/>
        <v>0.61199999999999999</v>
      </c>
    </row>
    <row r="17" spans="1:9" ht="16.5" customHeight="1" x14ac:dyDescent="0.2">
      <c r="A17" s="116"/>
      <c r="B17" s="8" t="s">
        <v>64</v>
      </c>
      <c r="C17" s="12">
        <v>200</v>
      </c>
      <c r="D17" s="12">
        <v>13</v>
      </c>
      <c r="E17" s="10">
        <v>13</v>
      </c>
      <c r="F17" s="57">
        <f t="shared" si="0"/>
        <v>6.5000000000000002E-2</v>
      </c>
    </row>
    <row r="18" spans="1:9" ht="16.5" customHeight="1" x14ac:dyDescent="0.2">
      <c r="A18" s="116"/>
      <c r="B18" s="8" t="s">
        <v>34</v>
      </c>
      <c r="C18" s="10">
        <v>350</v>
      </c>
      <c r="D18" s="10">
        <v>187</v>
      </c>
      <c r="E18" s="10">
        <v>196</v>
      </c>
      <c r="F18" s="57">
        <f t="shared" si="0"/>
        <v>0.53428571428571425</v>
      </c>
    </row>
    <row r="19" spans="1:9" ht="19.5" customHeight="1" x14ac:dyDescent="0.2">
      <c r="A19" s="116"/>
      <c r="B19" s="8" t="s">
        <v>35</v>
      </c>
      <c r="C19" s="12">
        <v>2000</v>
      </c>
      <c r="D19" s="12">
        <v>410</v>
      </c>
      <c r="E19" s="12">
        <v>120</v>
      </c>
      <c r="F19" s="57">
        <f t="shared" si="0"/>
        <v>0.20499999999999999</v>
      </c>
    </row>
    <row r="20" spans="1:9" ht="16.5" customHeight="1" x14ac:dyDescent="0.2">
      <c r="A20" s="117"/>
      <c r="B20" s="8" t="s">
        <v>38</v>
      </c>
      <c r="C20" s="12">
        <v>800</v>
      </c>
      <c r="D20" s="12">
        <v>423</v>
      </c>
      <c r="E20" s="12">
        <v>407</v>
      </c>
      <c r="F20" s="57">
        <f t="shared" si="0"/>
        <v>0.52875000000000005</v>
      </c>
    </row>
    <row r="21" spans="1:9" x14ac:dyDescent="0.2">
      <c r="A21" s="112" t="s">
        <v>39</v>
      </c>
      <c r="B21" s="114"/>
      <c r="C21" s="25">
        <v>1000</v>
      </c>
      <c r="D21" s="25">
        <v>439</v>
      </c>
      <c r="E21" s="10">
        <v>766</v>
      </c>
      <c r="F21" s="57">
        <f t="shared" si="0"/>
        <v>0.439</v>
      </c>
    </row>
    <row r="22" spans="1:9" x14ac:dyDescent="0.2">
      <c r="A22" s="112"/>
      <c r="B22" s="114"/>
      <c r="C22" s="25"/>
      <c r="D22" s="25"/>
      <c r="E22" s="12"/>
      <c r="F22" s="57"/>
    </row>
    <row r="23" spans="1:9" ht="36.75" customHeight="1" x14ac:dyDescent="0.2">
      <c r="A23" s="51" t="s">
        <v>7</v>
      </c>
      <c r="B23" s="9" t="s">
        <v>65</v>
      </c>
      <c r="C23" s="25">
        <v>5500</v>
      </c>
      <c r="D23" s="25">
        <v>799</v>
      </c>
      <c r="E23" s="12">
        <v>874</v>
      </c>
      <c r="F23" s="57">
        <f t="shared" si="0"/>
        <v>0.14527272727272728</v>
      </c>
    </row>
    <row r="24" spans="1:9" x14ac:dyDescent="0.2">
      <c r="A24" s="112" t="s">
        <v>8</v>
      </c>
      <c r="B24" s="114"/>
      <c r="C24" s="25">
        <v>30000</v>
      </c>
      <c r="D24" s="25">
        <v>11701</v>
      </c>
      <c r="E24" s="12">
        <v>12051</v>
      </c>
      <c r="F24" s="57">
        <f t="shared" si="0"/>
        <v>0.39003333333333334</v>
      </c>
    </row>
    <row r="25" spans="1:9" ht="24.75" customHeight="1" x14ac:dyDescent="0.2">
      <c r="A25" s="112" t="s">
        <v>31</v>
      </c>
      <c r="B25" s="114"/>
      <c r="C25" s="25">
        <v>8200</v>
      </c>
      <c r="D25" s="25">
        <v>4576</v>
      </c>
      <c r="E25" s="12">
        <v>4341</v>
      </c>
      <c r="F25" s="57">
        <f t="shared" si="0"/>
        <v>0.55804878048780493</v>
      </c>
    </row>
    <row r="26" spans="1:9" x14ac:dyDescent="0.2">
      <c r="A26" s="112" t="s">
        <v>29</v>
      </c>
      <c r="B26" s="114"/>
      <c r="C26" s="25">
        <v>200</v>
      </c>
      <c r="D26" s="25">
        <v>101</v>
      </c>
      <c r="E26" s="12">
        <v>110</v>
      </c>
      <c r="F26" s="57">
        <f t="shared" si="0"/>
        <v>0.505</v>
      </c>
    </row>
    <row r="27" spans="1:9" x14ac:dyDescent="0.2">
      <c r="A27" s="112" t="s">
        <v>53</v>
      </c>
      <c r="B27" s="114"/>
      <c r="C27" s="11">
        <v>300</v>
      </c>
      <c r="D27" s="11">
        <v>241</v>
      </c>
      <c r="E27" s="10">
        <v>175</v>
      </c>
      <c r="F27" s="57">
        <f t="shared" si="0"/>
        <v>0.80333333333333334</v>
      </c>
    </row>
    <row r="28" spans="1:9" ht="13.5" thickBot="1" x14ac:dyDescent="0.25">
      <c r="A28" s="118" t="s">
        <v>10</v>
      </c>
      <c r="B28" s="119"/>
      <c r="C28" s="58">
        <v>8000</v>
      </c>
      <c r="D28" s="58">
        <v>3592</v>
      </c>
      <c r="E28" s="59">
        <v>4148</v>
      </c>
      <c r="F28" s="57">
        <f t="shared" si="0"/>
        <v>0.44900000000000001</v>
      </c>
    </row>
    <row r="29" spans="1:9" ht="13.5" thickBot="1" x14ac:dyDescent="0.25">
      <c r="A29" s="120" t="s">
        <v>9</v>
      </c>
      <c r="B29" s="121"/>
      <c r="C29" s="56">
        <f>SUM(C21:C28,C4:C14)</f>
        <v>91050</v>
      </c>
      <c r="D29" s="56">
        <f t="shared" ref="D29:E29" si="2">SUM(D21:D28,D4:D14)</f>
        <v>30964</v>
      </c>
      <c r="E29" s="56">
        <f t="shared" si="2"/>
        <v>30432</v>
      </c>
      <c r="F29" s="57">
        <f t="shared" si="0"/>
        <v>0.34007688083470622</v>
      </c>
    </row>
    <row r="30" spans="1:9" ht="14.25" thickTop="1" thickBot="1" x14ac:dyDescent="0.25">
      <c r="A30" s="52"/>
      <c r="B30" s="53"/>
      <c r="C30" s="54"/>
      <c r="D30" s="54"/>
      <c r="E30" s="54"/>
      <c r="F30" s="57"/>
      <c r="G30" s="3"/>
      <c r="H30" s="3"/>
      <c r="I30" s="3"/>
    </row>
    <row r="31" spans="1:9" x14ac:dyDescent="0.2">
      <c r="A31" s="122"/>
      <c r="B31" s="122"/>
      <c r="C31" s="122"/>
      <c r="D31" s="34"/>
      <c r="E31" s="4"/>
      <c r="G31" s="3"/>
      <c r="H31" s="3"/>
      <c r="I31" s="3"/>
    </row>
    <row r="32" spans="1:9" ht="2.25" customHeight="1" x14ac:dyDescent="0.2">
      <c r="G32" s="3"/>
      <c r="H32" s="3"/>
      <c r="I32" s="3"/>
    </row>
    <row r="33" spans="1:9" ht="44.25" customHeight="1" x14ac:dyDescent="0.2">
      <c r="A33" s="110"/>
      <c r="B33" s="110"/>
      <c r="C33" s="110"/>
      <c r="D33" s="110"/>
      <c r="E33" s="110"/>
      <c r="G33" s="3"/>
      <c r="H33" s="3"/>
      <c r="I33" s="3"/>
    </row>
    <row r="34" spans="1:9" ht="52.5" customHeight="1" x14ac:dyDescent="0.2">
      <c r="A34" s="110"/>
      <c r="B34" s="110"/>
      <c r="C34" s="110"/>
      <c r="D34" s="110"/>
      <c r="E34" s="110"/>
      <c r="G34" s="3"/>
      <c r="H34" s="3"/>
      <c r="I34" s="3"/>
    </row>
    <row r="35" spans="1:9" ht="37.5" customHeight="1" x14ac:dyDescent="0.2">
      <c r="A35" s="110"/>
      <c r="B35" s="110"/>
      <c r="C35" s="110"/>
      <c r="D35" s="110"/>
      <c r="E35" s="110"/>
      <c r="G35" s="3"/>
      <c r="H35" s="3"/>
      <c r="I35" s="3"/>
    </row>
    <row r="36" spans="1:9" ht="42.75" customHeight="1" x14ac:dyDescent="0.2">
      <c r="A36" s="110"/>
      <c r="B36" s="110"/>
      <c r="C36" s="110"/>
      <c r="D36" s="110"/>
      <c r="E36" s="110"/>
      <c r="G36" s="3"/>
      <c r="H36" s="3"/>
      <c r="I36" s="3"/>
    </row>
    <row r="37" spans="1:9" ht="25.5" customHeight="1" x14ac:dyDescent="0.2">
      <c r="A37" s="110"/>
      <c r="B37" s="110"/>
      <c r="C37" s="110"/>
      <c r="D37" s="110"/>
      <c r="E37" s="110"/>
      <c r="G37" s="3"/>
      <c r="H37" s="3"/>
      <c r="I37" s="3"/>
    </row>
    <row r="38" spans="1:9" x14ac:dyDescent="0.2">
      <c r="G38" s="3"/>
      <c r="H38" s="3"/>
      <c r="I38" s="3"/>
    </row>
    <row r="39" spans="1:9" x14ac:dyDescent="0.2">
      <c r="G39" s="3"/>
      <c r="H39" s="3"/>
      <c r="I39" s="3"/>
    </row>
    <row r="40" spans="1:9" x14ac:dyDescent="0.2">
      <c r="G40" s="3"/>
      <c r="H40" s="3"/>
      <c r="I40" s="3"/>
    </row>
    <row r="41" spans="1:9" x14ac:dyDescent="0.2">
      <c r="G41" s="3"/>
      <c r="H41" s="3"/>
      <c r="I41" s="3"/>
    </row>
    <row r="42" spans="1:9" x14ac:dyDescent="0.2">
      <c r="F42" s="45"/>
      <c r="G42" s="3"/>
      <c r="H42" s="3"/>
      <c r="I42" s="3"/>
    </row>
    <row r="43" spans="1:9" x14ac:dyDescent="0.2">
      <c r="G43" s="3"/>
      <c r="H43" s="3"/>
      <c r="I43" s="3"/>
    </row>
    <row r="44" spans="1:9" x14ac:dyDescent="0.2">
      <c r="G44" s="3"/>
      <c r="H44" s="3"/>
      <c r="I44" s="3"/>
    </row>
    <row r="45" spans="1:9" x14ac:dyDescent="0.2">
      <c r="G45" s="3"/>
      <c r="H45" s="3"/>
      <c r="I45" s="3"/>
    </row>
    <row r="46" spans="1:9" x14ac:dyDescent="0.2">
      <c r="G46" s="3"/>
      <c r="H46" s="3"/>
      <c r="I46" s="3"/>
    </row>
    <row r="47" spans="1:9" x14ac:dyDescent="0.2">
      <c r="G47" s="3"/>
      <c r="H47" s="3"/>
      <c r="I47" s="3"/>
    </row>
    <row r="48" spans="1:9" x14ac:dyDescent="0.2">
      <c r="F48" s="46"/>
      <c r="G48" s="4"/>
      <c r="H48" s="4"/>
      <c r="I48" s="4"/>
    </row>
    <row r="49" spans="7:9" x14ac:dyDescent="0.2">
      <c r="G49" s="3"/>
      <c r="H49" s="3"/>
      <c r="I49" s="3"/>
    </row>
  </sheetData>
  <mergeCells count="24">
    <mergeCell ref="A27:B27"/>
    <mergeCell ref="A35:E35"/>
    <mergeCell ref="A36:E36"/>
    <mergeCell ref="A37:E37"/>
    <mergeCell ref="A28:B28"/>
    <mergeCell ref="A29:B29"/>
    <mergeCell ref="A31:C31"/>
    <mergeCell ref="A33:E33"/>
    <mergeCell ref="A34:E34"/>
    <mergeCell ref="A16:A20"/>
    <mergeCell ref="A24:B24"/>
    <mergeCell ref="A25:B25"/>
    <mergeCell ref="A26:B26"/>
    <mergeCell ref="A21:B21"/>
    <mergeCell ref="A22:B22"/>
    <mergeCell ref="A14:B14"/>
    <mergeCell ref="A6:B6"/>
    <mergeCell ref="A7:B7"/>
    <mergeCell ref="A8:B8"/>
    <mergeCell ref="A9:B9"/>
    <mergeCell ref="A10:B10"/>
    <mergeCell ref="A11:B11"/>
    <mergeCell ref="A12:B12"/>
    <mergeCell ref="A13:B13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E9" sqref="E9"/>
    </sheetView>
  </sheetViews>
  <sheetFormatPr defaultRowHeight="12.75" x14ac:dyDescent="0.2"/>
  <sheetData>
    <row r="1" spans="1:4" ht="33" customHeight="1" x14ac:dyDescent="0.2">
      <c r="A1" s="20"/>
      <c r="B1" s="20"/>
      <c r="C1" s="20"/>
      <c r="D1" s="20"/>
    </row>
    <row r="3" spans="1:4" ht="2.25" customHeight="1" x14ac:dyDescent="0.2"/>
    <row r="4" spans="1:4" hidden="1" x14ac:dyDescent="0.2"/>
    <row r="5" spans="1:4" ht="55.5" customHeight="1" x14ac:dyDescent="0.25">
      <c r="A5" s="21"/>
    </row>
    <row r="6" spans="1:4" ht="15" x14ac:dyDescent="0.2">
      <c r="A6" s="22"/>
    </row>
    <row r="7" spans="1:4" ht="15" x14ac:dyDescent="0.2">
      <c r="A7" s="22"/>
    </row>
    <row r="8" spans="1:4" ht="15" x14ac:dyDescent="0.2">
      <c r="A8" s="22"/>
    </row>
    <row r="9" spans="1:4" ht="15" x14ac:dyDescent="0.2">
      <c r="A9" s="22"/>
    </row>
    <row r="10" spans="1:4" ht="15" x14ac:dyDescent="0.2">
      <c r="A10" s="22"/>
    </row>
    <row r="11" spans="1:4" ht="15" x14ac:dyDescent="0.2">
      <c r="A11" s="22"/>
    </row>
    <row r="12" spans="1:4" ht="15" x14ac:dyDescent="0.2">
      <c r="A12" s="22"/>
    </row>
    <row r="13" spans="1:4" ht="15" x14ac:dyDescent="0.2">
      <c r="A13" s="22"/>
    </row>
    <row r="14" spans="1:4" ht="15" x14ac:dyDescent="0.2">
      <c r="A14" s="22"/>
    </row>
    <row r="15" spans="1:4" ht="44.25" customHeight="1" x14ac:dyDescent="0.2"/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Hárok1</vt:lpstr>
      <vt:lpstr>Hárok4</vt:lpstr>
      <vt:lpstr>Hárok2</vt:lpstr>
      <vt:lpstr>Hárok3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Helena Vojteková</cp:lastModifiedBy>
  <cp:lastPrinted>2013-04-18T10:29:37Z</cp:lastPrinted>
  <dcterms:created xsi:type="dcterms:W3CDTF">1997-01-24T11:07:25Z</dcterms:created>
  <dcterms:modified xsi:type="dcterms:W3CDTF">2014-09-02T12:09:44Z</dcterms:modified>
</cp:coreProperties>
</file>