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35" windowWidth="9420" windowHeight="4500" activeTab="2"/>
  </bookViews>
  <sheets>
    <sheet name="Hárok1" sheetId="1" r:id="rId1"/>
    <sheet name="Hárok4" sheetId="4" r:id="rId2"/>
    <sheet name="Hárok2" sheetId="2" r:id="rId3"/>
    <sheet name="Hárok3" sheetId="3" r:id="rId4"/>
  </sheets>
  <calcPr calcId="125725"/>
</workbook>
</file>

<file path=xl/calcChain.xml><?xml version="1.0" encoding="utf-8"?>
<calcChain xmlns="http://schemas.openxmlformats.org/spreadsheetml/2006/main">
  <c r="G31" i="2"/>
  <c r="G14"/>
  <c r="E31"/>
  <c r="E14"/>
  <c r="F31"/>
  <c r="F14"/>
  <c r="E26" i="1"/>
  <c r="E30" s="1"/>
  <c r="E18"/>
  <c r="E12"/>
  <c r="F35"/>
  <c r="F34"/>
  <c r="F33"/>
  <c r="F26"/>
  <c r="F30" s="1"/>
  <c r="F18"/>
  <c r="F12"/>
  <c r="G35"/>
  <c r="G34"/>
  <c r="G33"/>
  <c r="G26"/>
  <c r="G30" s="1"/>
  <c r="G18"/>
  <c r="G12"/>
  <c r="H7" i="2" l="1"/>
  <c r="H8"/>
  <c r="H9"/>
  <c r="H10"/>
  <c r="H11"/>
  <c r="H12"/>
  <c r="H13"/>
  <c r="H15"/>
  <c r="H16"/>
  <c r="H17"/>
  <c r="H18"/>
  <c r="H19"/>
  <c r="H20"/>
  <c r="H21"/>
  <c r="H23"/>
  <c r="H24"/>
  <c r="H25"/>
  <c r="H26"/>
  <c r="H27"/>
  <c r="H28"/>
  <c r="H29"/>
  <c r="H30"/>
  <c r="H6"/>
  <c r="D35" i="1"/>
  <c r="E35"/>
  <c r="D34"/>
  <c r="H34" s="1"/>
  <c r="E34"/>
  <c r="D33"/>
  <c r="E33"/>
  <c r="H13"/>
  <c r="H14"/>
  <c r="H15"/>
  <c r="H16"/>
  <c r="H19"/>
  <c r="H20"/>
  <c r="H22"/>
  <c r="H23"/>
  <c r="H24"/>
  <c r="H27"/>
  <c r="H28"/>
  <c r="H29"/>
  <c r="H33"/>
  <c r="H35"/>
  <c r="D26"/>
  <c r="H26" s="1"/>
  <c r="D18"/>
  <c r="H18" s="1"/>
  <c r="D12"/>
  <c r="H12" s="1"/>
  <c r="D14" i="2"/>
  <c r="H14" s="1"/>
  <c r="C35" i="1"/>
  <c r="C34"/>
  <c r="C33"/>
  <c r="C26"/>
  <c r="C30"/>
  <c r="C18"/>
  <c r="C12"/>
  <c r="C14" i="2"/>
  <c r="C31"/>
  <c r="D31" l="1"/>
  <c r="H31" s="1"/>
  <c r="D30" i="1"/>
  <c r="H30" s="1"/>
</calcChain>
</file>

<file path=xl/sharedStrings.xml><?xml version="1.0" encoding="utf-8"?>
<sst xmlns="http://schemas.openxmlformats.org/spreadsheetml/2006/main" count="88" uniqueCount="75">
  <si>
    <t>Ukazovateľ</t>
  </si>
  <si>
    <t>TRŽBY ostatné</t>
  </si>
  <si>
    <t>spotreba kanc.potrieb</t>
  </si>
  <si>
    <t>spotreba DKP</t>
  </si>
  <si>
    <t>spotreba PHM a mazadla</t>
  </si>
  <si>
    <t>spotreba krmiv,vet.výkony</t>
  </si>
  <si>
    <t>stravovacie služby</t>
  </si>
  <si>
    <t>ostatné</t>
  </si>
  <si>
    <t>mzdové náklady</t>
  </si>
  <si>
    <t>náklady celkom</t>
  </si>
  <si>
    <t>náklady na tovar</t>
  </si>
  <si>
    <t>1. Tržby z predaja služieb</t>
  </si>
  <si>
    <t xml:space="preserve"> TRŽBY z parkovného</t>
  </si>
  <si>
    <t>Parkovisko pod hradom</t>
  </si>
  <si>
    <t xml:space="preserve">Vstupne,razenie mince, </t>
  </si>
  <si>
    <t xml:space="preserve"> TRŽBY HVT</t>
  </si>
  <si>
    <t>Vstupne,Letné tábory, spoločenské akcie,jazda na koni,stred.disciplíny</t>
  </si>
  <si>
    <t>2. Tržby z predaja tovaru</t>
  </si>
  <si>
    <t>MO predaj vo HVT</t>
  </si>
  <si>
    <t>TRŽBA predaj suvenírov</t>
  </si>
  <si>
    <t>MO predaj vo IC</t>
  </si>
  <si>
    <t>3. Ostatné výnosy</t>
  </si>
  <si>
    <t>Dotácie</t>
  </si>
  <si>
    <t>Ostatné</t>
  </si>
  <si>
    <t>VÝNOSY CELKOM</t>
  </si>
  <si>
    <t>Celková tržba podľa  strediska</t>
  </si>
  <si>
    <t>Hist.voj. Tábor</t>
  </si>
  <si>
    <t>IC, DĽM,Galéria</t>
  </si>
  <si>
    <t>Parkovisko</t>
  </si>
  <si>
    <t>finančné náklady</t>
  </si>
  <si>
    <t>spotreba energie,vodné-stočné</t>
  </si>
  <si>
    <t>zákonné a soc.zabezp.zam.</t>
  </si>
  <si>
    <t xml:space="preserve">služby </t>
  </si>
  <si>
    <t>z toho</t>
  </si>
  <si>
    <t>poštovné a int.</t>
  </si>
  <si>
    <t>hudobná produkcia</t>
  </si>
  <si>
    <t>Spotreba materiálu</t>
  </si>
  <si>
    <t>remeselníci</t>
  </si>
  <si>
    <t>telefóny</t>
  </si>
  <si>
    <t>opravy a údržba</t>
  </si>
  <si>
    <t>Výnosy celkom</t>
  </si>
  <si>
    <t>Náklady celkom</t>
  </si>
  <si>
    <t>Členenie podľa jednotlivých položiek</t>
  </si>
  <si>
    <t>zmenareň VHT</t>
  </si>
  <si>
    <t>prispevok na činnosť</t>
  </si>
  <si>
    <t>Eur</t>
  </si>
  <si>
    <t>mena</t>
  </si>
  <si>
    <t>šermiari,sokoliari</t>
  </si>
  <si>
    <t xml:space="preserve">TRŽBA Meštiacký dom, </t>
  </si>
  <si>
    <t>ostatne finančne výnosy</t>
  </si>
  <si>
    <t>ZISK</t>
  </si>
  <si>
    <t>I. VÝNOSY v Eur</t>
  </si>
  <si>
    <t>II. NÁKLADY  v Eur</t>
  </si>
  <si>
    <t xml:space="preserve"> poplatky a ost.  náklady</t>
  </si>
  <si>
    <t>predaj majetku</t>
  </si>
  <si>
    <t>prenájom, ostatné</t>
  </si>
  <si>
    <t>percento  plnenia</t>
  </si>
  <si>
    <t>Percento plnenia na plán</t>
  </si>
  <si>
    <t>čistiareň a PO</t>
  </si>
  <si>
    <t>Plán</t>
  </si>
  <si>
    <t xml:space="preserve"> poľnohos., </t>
  </si>
  <si>
    <t>odmeny org. Spoločnosti</t>
  </si>
  <si>
    <t>odpisy</t>
  </si>
  <si>
    <t>Plán 2016</t>
  </si>
  <si>
    <t>vývoz odpadu,cestovné, reklama, spol.vstupenka, repre</t>
  </si>
  <si>
    <t xml:space="preserve">Planovaný hosp. výsledok na rok 2016 je </t>
  </si>
  <si>
    <t>K 31.12. 2015</t>
  </si>
  <si>
    <t>K 31.12.2014</t>
  </si>
  <si>
    <t>K 31.12.2013</t>
  </si>
  <si>
    <t>Skutočnosť 2013</t>
  </si>
  <si>
    <t>Skutočnosť 2014</t>
  </si>
  <si>
    <t>Skutočnosť 2015</t>
  </si>
  <si>
    <t>K 31.12. 2016</t>
  </si>
  <si>
    <t>Skutočnosť  2016</t>
  </si>
  <si>
    <t>Skutočnosť 2016</t>
  </si>
</sst>
</file>

<file path=xl/styles.xml><?xml version="1.0" encoding="utf-8"?>
<styleSheet xmlns="http://schemas.openxmlformats.org/spreadsheetml/2006/main">
  <fonts count="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2" fillId="0" borderId="1" xfId="0" applyFont="1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3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Font="1" applyBorder="1" applyAlignment="1">
      <alignment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0" fillId="0" borderId="0" xfId="0" applyAlignment="1"/>
    <xf numFmtId="0" fontId="0" fillId="0" borderId="2" xfId="0" applyBorder="1"/>
    <xf numFmtId="0" fontId="2" fillId="0" borderId="2" xfId="0" applyFont="1" applyBorder="1"/>
    <xf numFmtId="0" fontId="5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2" fillId="0" borderId="3" xfId="0" applyFont="1" applyBorder="1" applyAlignment="1">
      <alignment horizontal="center" wrapText="1"/>
    </xf>
    <xf numFmtId="0" fontId="2" fillId="0" borderId="3" xfId="0" applyFont="1" applyBorder="1"/>
    <xf numFmtId="3" fontId="0" fillId="0" borderId="1" xfId="0" applyNumberForma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3" fontId="0" fillId="0" borderId="1" xfId="0" applyNumberFormat="1" applyFont="1" applyBorder="1" applyAlignment="1">
      <alignment horizontal="center" wrapText="1"/>
    </xf>
    <xf numFmtId="3" fontId="0" fillId="0" borderId="2" xfId="0" applyNumberForma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/>
    <xf numFmtId="0" fontId="3" fillId="0" borderId="0" xfId="0" applyFont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0" xfId="0" applyFont="1" applyAlignment="1"/>
    <xf numFmtId="3" fontId="0" fillId="0" borderId="5" xfId="0" applyNumberForma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2" fontId="0" fillId="0" borderId="0" xfId="0" applyNumberFormat="1"/>
    <xf numFmtId="2" fontId="2" fillId="0" borderId="3" xfId="0" applyNumberFormat="1" applyFont="1" applyBorder="1" applyAlignment="1">
      <alignment wrapText="1"/>
    </xf>
    <xf numFmtId="2" fontId="0" fillId="0" borderId="3" xfId="0" applyNumberFormat="1" applyBorder="1"/>
    <xf numFmtId="2" fontId="0" fillId="0" borderId="0" xfId="0" applyNumberFormat="1" applyAlignment="1">
      <alignment wrapText="1"/>
    </xf>
    <xf numFmtId="2" fontId="2" fillId="0" borderId="0" xfId="0" applyNumberFormat="1" applyFont="1"/>
    <xf numFmtId="0" fontId="0" fillId="0" borderId="11" xfId="0" applyBorder="1"/>
    <xf numFmtId="0" fontId="0" fillId="0" borderId="12" xfId="0" applyBorder="1"/>
    <xf numFmtId="2" fontId="0" fillId="0" borderId="13" xfId="0" applyNumberFormat="1" applyBorder="1"/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17" xfId="0" applyFont="1" applyBorder="1" applyAlignment="1">
      <alignment horizontal="center"/>
    </xf>
    <xf numFmtId="2" fontId="0" fillId="0" borderId="18" xfId="0" applyNumberFormat="1" applyBorder="1"/>
    <xf numFmtId="3" fontId="0" fillId="0" borderId="19" xfId="0" applyNumberFormat="1" applyBorder="1" applyAlignment="1">
      <alignment horizontal="center" wrapText="1"/>
    </xf>
    <xf numFmtId="3" fontId="0" fillId="0" borderId="19" xfId="0" applyNumberFormat="1" applyBorder="1" applyAlignment="1">
      <alignment horizontal="center"/>
    </xf>
    <xf numFmtId="0" fontId="2" fillId="0" borderId="20" xfId="0" applyFont="1" applyBorder="1"/>
    <xf numFmtId="0" fontId="2" fillId="0" borderId="21" xfId="0" applyFont="1" applyBorder="1"/>
    <xf numFmtId="0" fontId="2" fillId="0" borderId="22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11" xfId="0" applyFont="1" applyBorder="1"/>
    <xf numFmtId="0" fontId="0" fillId="0" borderId="12" xfId="0" applyBorder="1" applyAlignment="1"/>
    <xf numFmtId="0" fontId="2" fillId="0" borderId="12" xfId="0" applyFont="1" applyBorder="1"/>
    <xf numFmtId="0" fontId="1" fillId="0" borderId="12" xfId="0" applyFont="1" applyBorder="1"/>
    <xf numFmtId="0" fontId="2" fillId="2" borderId="12" xfId="0" applyFont="1" applyFill="1" applyBorder="1" applyAlignment="1">
      <alignment wrapText="1"/>
    </xf>
    <xf numFmtId="0" fontId="0" fillId="0" borderId="23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23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0" fillId="0" borderId="5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2" fontId="2" fillId="0" borderId="24" xfId="0" applyNumberFormat="1" applyFont="1" applyBorder="1" applyAlignment="1">
      <alignment wrapText="1"/>
    </xf>
    <xf numFmtId="2" fontId="0" fillId="0" borderId="24" xfId="0" applyNumberFormat="1" applyBorder="1"/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2" xfId="0" applyFont="1" applyBorder="1"/>
    <xf numFmtId="3" fontId="3" fillId="0" borderId="18" xfId="0" applyNumberFormat="1" applyFont="1" applyBorder="1"/>
    <xf numFmtId="0" fontId="3" fillId="0" borderId="25" xfId="0" applyFont="1" applyBorder="1"/>
    <xf numFmtId="0" fontId="3" fillId="0" borderId="19" xfId="0" applyFont="1" applyBorder="1"/>
    <xf numFmtId="3" fontId="3" fillId="0" borderId="19" xfId="0" applyNumberFormat="1" applyFont="1" applyBorder="1" applyAlignment="1">
      <alignment horizontal="center"/>
    </xf>
    <xf numFmtId="3" fontId="3" fillId="0" borderId="26" xfId="0" applyNumberFormat="1" applyFont="1" applyBorder="1"/>
    <xf numFmtId="0" fontId="5" fillId="0" borderId="11" xfId="0" applyFont="1" applyBorder="1"/>
    <xf numFmtId="3" fontId="3" fillId="0" borderId="2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3" fontId="3" fillId="0" borderId="4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3" fillId="0" borderId="29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center" wrapText="1"/>
    </xf>
    <xf numFmtId="0" fontId="0" fillId="0" borderId="5" xfId="0" applyBorder="1"/>
    <xf numFmtId="0" fontId="0" fillId="0" borderId="5" xfId="0" applyFont="1" applyBorder="1" applyAlignment="1">
      <alignment horizontal="center" wrapText="1"/>
    </xf>
    <xf numFmtId="3" fontId="0" fillId="0" borderId="5" xfId="0" applyNumberFormat="1" applyFont="1" applyBorder="1" applyAlignment="1">
      <alignment horizontal="center" wrapText="1"/>
    </xf>
    <xf numFmtId="3" fontId="0" fillId="0" borderId="4" xfId="0" applyNumberFormat="1" applyBorder="1" applyAlignment="1">
      <alignment horizontal="center" wrapText="1"/>
    </xf>
    <xf numFmtId="3" fontId="3" fillId="0" borderId="30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/>
    </xf>
    <xf numFmtId="0" fontId="0" fillId="0" borderId="31" xfId="0" applyBorder="1" applyAlignment="1">
      <alignment horizontal="center"/>
    </xf>
    <xf numFmtId="3" fontId="0" fillId="0" borderId="31" xfId="0" applyNumberFormat="1" applyBorder="1" applyAlignment="1">
      <alignment horizontal="center" wrapText="1"/>
    </xf>
    <xf numFmtId="0" fontId="3" fillId="0" borderId="32" xfId="0" applyFont="1" applyBorder="1" applyAlignment="1">
      <alignment wrapText="1"/>
    </xf>
    <xf numFmtId="0" fontId="0" fillId="0" borderId="33" xfId="0" applyBorder="1"/>
    <xf numFmtId="0" fontId="0" fillId="0" borderId="31" xfId="0" applyBorder="1"/>
    <xf numFmtId="0" fontId="0" fillId="0" borderId="34" xfId="0" applyBorder="1"/>
    <xf numFmtId="0" fontId="0" fillId="0" borderId="27" xfId="0" applyBorder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3" fontId="3" fillId="0" borderId="39" xfId="0" applyNumberFormat="1" applyFont="1" applyBorder="1" applyAlignment="1">
      <alignment horizontal="center"/>
    </xf>
    <xf numFmtId="3" fontId="3" fillId="0" borderId="39" xfId="0" applyNumberFormat="1" applyFont="1" applyBorder="1" applyAlignment="1">
      <alignment horizontal="center" vertical="center"/>
    </xf>
    <xf numFmtId="3" fontId="3" fillId="0" borderId="39" xfId="0" applyNumberFormat="1" applyFont="1" applyBorder="1"/>
    <xf numFmtId="3" fontId="2" fillId="0" borderId="4" xfId="0" applyNumberFormat="1" applyFont="1" applyBorder="1" applyAlignment="1">
      <alignment horizontal="center"/>
    </xf>
    <xf numFmtId="0" fontId="2" fillId="0" borderId="4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0" fontId="0" fillId="0" borderId="43" xfId="0" applyBorder="1" applyAlignment="1">
      <alignment horizontal="center"/>
    </xf>
    <xf numFmtId="0" fontId="2" fillId="0" borderId="44" xfId="0" applyFont="1" applyBorder="1" applyAlignment="1">
      <alignment horizontal="center" wrapText="1"/>
    </xf>
    <xf numFmtId="0" fontId="2" fillId="3" borderId="5" xfId="0" applyFont="1" applyFill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0" fontId="0" fillId="0" borderId="45" xfId="0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0" fillId="0" borderId="4" xfId="0" applyBorder="1" applyAlignment="1">
      <alignment horizontal="center"/>
    </xf>
    <xf numFmtId="3" fontId="0" fillId="0" borderId="40" xfId="0" applyNumberForma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2" fillId="0" borderId="47" xfId="0" applyFont="1" applyBorder="1" applyAlignment="1">
      <alignment horizontal="center"/>
    </xf>
    <xf numFmtId="3" fontId="0" fillId="0" borderId="31" xfId="0" applyNumberFormat="1" applyBorder="1" applyAlignment="1">
      <alignment horizontal="center"/>
    </xf>
    <xf numFmtId="0" fontId="2" fillId="0" borderId="48" xfId="0" applyFont="1" applyBorder="1" applyAlignment="1">
      <alignment horizontal="center"/>
    </xf>
    <xf numFmtId="2" fontId="0" fillId="0" borderId="49" xfId="0" applyNumberFormat="1" applyBorder="1"/>
    <xf numFmtId="2" fontId="0" fillId="0" borderId="7" xfId="0" applyNumberFormat="1" applyBorder="1"/>
    <xf numFmtId="0" fontId="3" fillId="0" borderId="34" xfId="0" applyFont="1" applyBorder="1" applyAlignment="1">
      <alignment wrapText="1"/>
    </xf>
    <xf numFmtId="0" fontId="3" fillId="0" borderId="27" xfId="0" applyFont="1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/>
    <xf numFmtId="0" fontId="0" fillId="0" borderId="25" xfId="0" applyBorder="1" applyAlignment="1">
      <alignment wrapText="1"/>
    </xf>
    <xf numFmtId="0" fontId="0" fillId="0" borderId="19" xfId="0" applyBorder="1" applyAlignment="1">
      <alignment wrapText="1"/>
    </xf>
    <xf numFmtId="0" fontId="2" fillId="0" borderId="38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2" fillId="0" borderId="0" xfId="0" applyFont="1" applyAlignment="1"/>
    <xf numFmtId="0" fontId="0" fillId="0" borderId="33" xfId="0" applyBorder="1" applyAlignment="1">
      <alignment wrapText="1"/>
    </xf>
    <xf numFmtId="0" fontId="0" fillId="0" borderId="37" xfId="0" applyBorder="1" applyAlignment="1">
      <alignment wrapText="1"/>
    </xf>
    <xf numFmtId="0" fontId="0" fillId="0" borderId="11" xfId="0" applyBorder="1" applyAlignment="1">
      <alignment wrapText="1"/>
    </xf>
    <xf numFmtId="0" fontId="3" fillId="0" borderId="39" xfId="0" applyFont="1" applyBorder="1" applyAlignment="1">
      <alignment wrapText="1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"/>
  <sheetViews>
    <sheetView workbookViewId="0">
      <selection activeCell="F10" sqref="F10"/>
    </sheetView>
  </sheetViews>
  <sheetFormatPr defaultRowHeight="12.75"/>
  <cols>
    <col min="1" max="1" width="23.7109375" customWidth="1"/>
    <col min="2" max="2" width="19.7109375" customWidth="1"/>
    <col min="3" max="3" width="16.5703125" customWidth="1"/>
    <col min="4" max="4" width="15.5703125" customWidth="1"/>
    <col min="5" max="5" width="14.28515625" customWidth="1"/>
    <col min="6" max="7" width="13.140625" customWidth="1"/>
    <col min="8" max="8" width="10.140625" style="42" customWidth="1"/>
  </cols>
  <sheetData>
    <row r="1" spans="1:9" ht="30.75" customHeight="1" thickBot="1">
      <c r="A1" s="133" t="s">
        <v>65</v>
      </c>
      <c r="B1" s="134"/>
      <c r="C1" s="90" t="s">
        <v>59</v>
      </c>
      <c r="D1" s="91" t="s">
        <v>72</v>
      </c>
      <c r="E1" s="91" t="s">
        <v>66</v>
      </c>
      <c r="F1" s="150" t="s">
        <v>67</v>
      </c>
      <c r="G1" s="104" t="s">
        <v>68</v>
      </c>
    </row>
    <row r="2" spans="1:9" ht="18.75" thickBot="1">
      <c r="A2" s="88" t="s">
        <v>50</v>
      </c>
      <c r="B2" s="18"/>
      <c r="C2" s="89">
        <v>1178</v>
      </c>
      <c r="D2" s="92">
        <v>2611.77</v>
      </c>
      <c r="E2" s="111">
        <v>1317</v>
      </c>
      <c r="F2" s="112">
        <v>1974</v>
      </c>
      <c r="G2" s="100">
        <v>1344</v>
      </c>
    </row>
    <row r="3" spans="1:9" ht="16.5" thickBot="1">
      <c r="A3" s="82" t="s">
        <v>40</v>
      </c>
      <c r="B3" s="81"/>
      <c r="C3" s="80">
        <v>93500</v>
      </c>
      <c r="D3" s="93">
        <v>102577.15</v>
      </c>
      <c r="E3" s="111">
        <v>90032</v>
      </c>
      <c r="F3" s="113">
        <v>90483</v>
      </c>
      <c r="G3" s="83">
        <v>87867</v>
      </c>
    </row>
    <row r="4" spans="1:9" ht="16.5" thickBot="1">
      <c r="A4" s="84" t="s">
        <v>41</v>
      </c>
      <c r="B4" s="85"/>
      <c r="C4" s="86">
        <v>92322</v>
      </c>
      <c r="D4" s="94">
        <v>99965.38</v>
      </c>
      <c r="E4" s="111">
        <v>88715</v>
      </c>
      <c r="F4" s="113">
        <v>88509</v>
      </c>
      <c r="G4" s="87">
        <v>86523</v>
      </c>
    </row>
    <row r="5" spans="1:9" ht="16.5" thickBot="1">
      <c r="I5" s="91"/>
    </row>
    <row r="6" spans="1:9">
      <c r="A6" s="2" t="s">
        <v>42</v>
      </c>
      <c r="B6" s="2"/>
      <c r="C6" s="2"/>
      <c r="D6" s="2"/>
      <c r="E6" s="2"/>
    </row>
    <row r="7" spans="1:9">
      <c r="A7" s="2"/>
      <c r="B7" s="2"/>
      <c r="C7" s="2"/>
      <c r="D7" s="2"/>
      <c r="E7" s="2"/>
    </row>
    <row r="8" spans="1:9" ht="15.75">
      <c r="A8" s="5" t="s">
        <v>51</v>
      </c>
      <c r="B8" s="5"/>
      <c r="C8" s="5"/>
      <c r="D8" s="5"/>
      <c r="E8" s="5"/>
      <c r="F8" s="6"/>
      <c r="G8" s="6"/>
    </row>
    <row r="9" spans="1:9" ht="13.5" thickBot="1"/>
    <row r="10" spans="1:9" ht="39.75" thickTop="1" thickBot="1">
      <c r="A10" s="60" t="s">
        <v>0</v>
      </c>
      <c r="B10" s="61"/>
      <c r="C10" s="62" t="s">
        <v>63</v>
      </c>
      <c r="D10" s="62" t="s">
        <v>73</v>
      </c>
      <c r="E10" s="119" t="s">
        <v>71</v>
      </c>
      <c r="F10" s="119" t="s">
        <v>70</v>
      </c>
      <c r="G10" s="63" t="s">
        <v>69</v>
      </c>
      <c r="H10" s="78" t="s">
        <v>57</v>
      </c>
    </row>
    <row r="11" spans="1:9" ht="13.5" thickBot="1">
      <c r="A11" s="24" t="s">
        <v>46</v>
      </c>
      <c r="B11" s="24"/>
      <c r="C11" s="23" t="s">
        <v>45</v>
      </c>
      <c r="D11" s="23" t="s">
        <v>45</v>
      </c>
      <c r="E11" s="23"/>
      <c r="F11" s="115" t="s">
        <v>45</v>
      </c>
      <c r="G11" s="115" t="s">
        <v>45</v>
      </c>
      <c r="H11" s="79"/>
    </row>
    <row r="12" spans="1:9">
      <c r="A12" s="64" t="s">
        <v>11</v>
      </c>
      <c r="B12" s="19"/>
      <c r="C12" s="33">
        <f>SUM(C13:C16)</f>
        <v>57500</v>
      </c>
      <c r="D12" s="33">
        <f>SUM(D13:D16)</f>
        <v>64741</v>
      </c>
      <c r="E12" s="33">
        <f>SUM(E13:E16)</f>
        <v>57111</v>
      </c>
      <c r="F12" s="114">
        <f>SUM(F13:F17)</f>
        <v>57813</v>
      </c>
      <c r="G12" s="33">
        <f t="shared" ref="G12" si="0">SUM(G13:G16)</f>
        <v>57878</v>
      </c>
      <c r="H12" s="57">
        <f>AVERAGE(D12/C12)</f>
        <v>1.1259304347826087</v>
      </c>
    </row>
    <row r="13" spans="1:9" ht="25.5">
      <c r="A13" s="65" t="s">
        <v>12</v>
      </c>
      <c r="B13" s="9" t="s">
        <v>13</v>
      </c>
      <c r="C13" s="25">
        <v>19000</v>
      </c>
      <c r="D13" s="95">
        <v>24660</v>
      </c>
      <c r="E13" s="25">
        <v>19117</v>
      </c>
      <c r="F13" s="35">
        <v>18737</v>
      </c>
      <c r="G13" s="35">
        <v>18425</v>
      </c>
      <c r="H13" s="57">
        <f t="shared" ref="H13:H35" si="1">AVERAGE(D13/C13)</f>
        <v>1.2978947368421052</v>
      </c>
    </row>
    <row r="14" spans="1:9" ht="25.5">
      <c r="A14" s="50" t="s">
        <v>48</v>
      </c>
      <c r="B14" s="9" t="s">
        <v>14</v>
      </c>
      <c r="C14" s="25">
        <v>2700</v>
      </c>
      <c r="D14" s="95">
        <v>2811</v>
      </c>
      <c r="E14" s="25">
        <v>2705</v>
      </c>
      <c r="F14" s="35">
        <v>2648</v>
      </c>
      <c r="G14" s="35">
        <v>2382</v>
      </c>
      <c r="H14" s="57">
        <f t="shared" si="1"/>
        <v>1.0411111111111111</v>
      </c>
    </row>
    <row r="15" spans="1:9" ht="51">
      <c r="A15" s="50" t="s">
        <v>15</v>
      </c>
      <c r="B15" s="9" t="s">
        <v>16</v>
      </c>
      <c r="C15" s="25">
        <v>31500</v>
      </c>
      <c r="D15" s="95">
        <v>32886</v>
      </c>
      <c r="E15" s="25">
        <v>30375</v>
      </c>
      <c r="F15" s="35">
        <v>32454</v>
      </c>
      <c r="G15" s="35">
        <v>33332</v>
      </c>
      <c r="H15" s="57">
        <f t="shared" si="1"/>
        <v>1.044</v>
      </c>
    </row>
    <row r="16" spans="1:9">
      <c r="A16" s="48" t="s">
        <v>1</v>
      </c>
      <c r="B16" s="9" t="s">
        <v>55</v>
      </c>
      <c r="C16" s="25">
        <v>4300</v>
      </c>
      <c r="D16" s="95">
        <v>4384</v>
      </c>
      <c r="E16" s="25">
        <v>4914</v>
      </c>
      <c r="F16" s="35">
        <v>3974</v>
      </c>
      <c r="G16" s="35">
        <v>3739</v>
      </c>
      <c r="H16" s="57">
        <f t="shared" si="1"/>
        <v>1.0195348837209302</v>
      </c>
    </row>
    <row r="17" spans="1:8">
      <c r="A17" s="48"/>
      <c r="B17" s="9" t="s">
        <v>54</v>
      </c>
      <c r="C17" s="25">
        <v>0</v>
      </c>
      <c r="D17" s="95">
        <v>0</v>
      </c>
      <c r="E17" s="25">
        <v>0</v>
      </c>
      <c r="F17" s="35"/>
      <c r="G17" s="35">
        <v>0</v>
      </c>
      <c r="H17" s="57"/>
    </row>
    <row r="18" spans="1:8">
      <c r="A18" s="66" t="s">
        <v>17</v>
      </c>
      <c r="B18" s="13"/>
      <c r="C18" s="7">
        <f>SUM(C21:C24)</f>
        <v>14200</v>
      </c>
      <c r="D18" s="7">
        <f>SUM(D21:D24)</f>
        <v>14401</v>
      </c>
      <c r="E18" s="7">
        <f>SUM(E21:E24)</f>
        <v>14651</v>
      </c>
      <c r="F18" s="73">
        <f>SUM(F21:F24)</f>
        <v>14033</v>
      </c>
      <c r="G18" s="7">
        <f t="shared" ref="G18" si="2">SUM(G21:G24)</f>
        <v>15624</v>
      </c>
      <c r="H18" s="57">
        <f t="shared" si="1"/>
        <v>1.0141549295774648</v>
      </c>
    </row>
    <row r="19" spans="1:8" hidden="1">
      <c r="A19" s="66"/>
      <c r="B19" s="13"/>
      <c r="C19" s="13"/>
      <c r="D19" s="96"/>
      <c r="E19" s="13"/>
      <c r="F19" s="73"/>
      <c r="G19" s="73"/>
      <c r="H19" s="57" t="e">
        <f t="shared" si="1"/>
        <v>#DIV/0!</v>
      </c>
    </row>
    <row r="20" spans="1:8" hidden="1">
      <c r="A20" s="66"/>
      <c r="B20" s="13"/>
      <c r="C20" s="13"/>
      <c r="D20" s="96"/>
      <c r="E20" s="13"/>
      <c r="F20" s="73"/>
      <c r="G20" s="73"/>
      <c r="H20" s="57" t="e">
        <f t="shared" si="1"/>
        <v>#DIV/0!</v>
      </c>
    </row>
    <row r="21" spans="1:8">
      <c r="A21" s="67"/>
      <c r="B21" s="14"/>
      <c r="C21" s="26"/>
      <c r="D21" s="97"/>
      <c r="E21" s="26"/>
      <c r="F21" s="74"/>
      <c r="G21" s="74"/>
      <c r="H21" s="57"/>
    </row>
    <row r="22" spans="1:8">
      <c r="A22" s="67" t="s">
        <v>19</v>
      </c>
      <c r="B22" s="14" t="s">
        <v>18</v>
      </c>
      <c r="C22" s="27">
        <v>5000</v>
      </c>
      <c r="D22" s="98">
        <v>5076</v>
      </c>
      <c r="E22" s="27">
        <v>5353</v>
      </c>
      <c r="F22" s="75">
        <v>4793</v>
      </c>
      <c r="G22" s="75">
        <v>4763</v>
      </c>
      <c r="H22" s="57">
        <f t="shared" si="1"/>
        <v>1.0152000000000001</v>
      </c>
    </row>
    <row r="23" spans="1:8">
      <c r="A23" s="48"/>
      <c r="B23" s="9" t="s">
        <v>43</v>
      </c>
      <c r="C23" s="28">
        <v>2200</v>
      </c>
      <c r="D23" s="99">
        <v>2774</v>
      </c>
      <c r="E23" s="28">
        <v>2087</v>
      </c>
      <c r="F23" s="76">
        <v>2320</v>
      </c>
      <c r="G23" s="76">
        <v>3193</v>
      </c>
      <c r="H23" s="57">
        <f t="shared" si="1"/>
        <v>1.260909090909091</v>
      </c>
    </row>
    <row r="24" spans="1:8">
      <c r="A24" s="48"/>
      <c r="B24" s="14" t="s">
        <v>20</v>
      </c>
      <c r="C24" s="27">
        <v>7000</v>
      </c>
      <c r="D24" s="98">
        <v>6551</v>
      </c>
      <c r="E24" s="27">
        <v>7211</v>
      </c>
      <c r="F24" s="35">
        <v>6920</v>
      </c>
      <c r="G24" s="35">
        <v>7668</v>
      </c>
      <c r="H24" s="57">
        <f t="shared" si="1"/>
        <v>0.93585714285714283</v>
      </c>
    </row>
    <row r="25" spans="1:8">
      <c r="A25" s="48"/>
      <c r="B25" s="13"/>
      <c r="C25" s="13"/>
      <c r="D25" s="96"/>
      <c r="E25" s="13"/>
      <c r="F25" s="77"/>
      <c r="G25" s="77"/>
      <c r="H25" s="57"/>
    </row>
    <row r="26" spans="1:8">
      <c r="A26" s="66" t="s">
        <v>21</v>
      </c>
      <c r="B26" s="13"/>
      <c r="C26" s="7">
        <f>SUM(C27:C29)</f>
        <v>21800</v>
      </c>
      <c r="D26" s="7">
        <f>SUM(D27:D29)</f>
        <v>23435</v>
      </c>
      <c r="E26" s="7">
        <f>SUM(E27:E29)</f>
        <v>18270</v>
      </c>
      <c r="F26" s="73">
        <f>SUM(F27:F29)</f>
        <v>18637</v>
      </c>
      <c r="G26" s="7">
        <f t="shared" ref="G26" si="3">SUM(G27:G29)</f>
        <v>14365</v>
      </c>
      <c r="H26" s="57">
        <f t="shared" si="1"/>
        <v>1.075</v>
      </c>
    </row>
    <row r="27" spans="1:8">
      <c r="A27" s="48"/>
      <c r="B27" s="9" t="s">
        <v>44</v>
      </c>
      <c r="C27" s="25">
        <v>10000</v>
      </c>
      <c r="D27" s="95">
        <v>10000</v>
      </c>
      <c r="E27" s="25">
        <v>9000</v>
      </c>
      <c r="F27" s="35">
        <v>10000</v>
      </c>
      <c r="G27" s="35">
        <v>10000</v>
      </c>
      <c r="H27" s="57">
        <f t="shared" si="1"/>
        <v>1</v>
      </c>
    </row>
    <row r="28" spans="1:8">
      <c r="A28" s="48" t="s">
        <v>22</v>
      </c>
      <c r="B28" s="9" t="s">
        <v>60</v>
      </c>
      <c r="C28" s="25">
        <v>2800</v>
      </c>
      <c r="D28" s="95">
        <v>2416</v>
      </c>
      <c r="E28" s="25">
        <v>400</v>
      </c>
      <c r="F28" s="35">
        <v>1781</v>
      </c>
      <c r="G28" s="35">
        <v>1626</v>
      </c>
      <c r="H28" s="57">
        <f t="shared" si="1"/>
        <v>0.86285714285714288</v>
      </c>
    </row>
    <row r="29" spans="1:8" ht="25.5">
      <c r="A29" s="48" t="s">
        <v>23</v>
      </c>
      <c r="B29" s="9" t="s">
        <v>49</v>
      </c>
      <c r="C29" s="27">
        <v>9000</v>
      </c>
      <c r="D29" s="98">
        <v>11019</v>
      </c>
      <c r="E29" s="27">
        <v>8870</v>
      </c>
      <c r="F29" s="35">
        <v>6856</v>
      </c>
      <c r="G29" s="35">
        <v>2739</v>
      </c>
      <c r="H29" s="57">
        <f t="shared" si="1"/>
        <v>1.2243333333333333</v>
      </c>
    </row>
    <row r="30" spans="1:8">
      <c r="A30" s="68" t="s">
        <v>24</v>
      </c>
      <c r="B30" s="15"/>
      <c r="C30" s="16">
        <f>SUM(C26,C18,C12)</f>
        <v>93500</v>
      </c>
      <c r="D30" s="16">
        <f>SUM(D26,D18,D12)</f>
        <v>102577</v>
      </c>
      <c r="E30" s="116">
        <f>SUM(E26,E18,E12)</f>
        <v>90032</v>
      </c>
      <c r="F30" s="120">
        <f>SUM(F26,F18,F12)</f>
        <v>90483</v>
      </c>
      <c r="G30" s="116">
        <f t="shared" ref="G30" si="4">SUM(G26,G18,G12)</f>
        <v>87867</v>
      </c>
      <c r="H30" s="57">
        <f t="shared" si="1"/>
        <v>1.0970802139037432</v>
      </c>
    </row>
    <row r="31" spans="1:8">
      <c r="A31" s="69"/>
      <c r="B31" s="70"/>
      <c r="E31" s="70"/>
      <c r="F31" s="71"/>
      <c r="G31" s="71"/>
      <c r="H31" s="57"/>
    </row>
    <row r="32" spans="1:8" ht="26.25" thickBot="1">
      <c r="A32" s="72" t="s">
        <v>25</v>
      </c>
      <c r="B32" s="70"/>
      <c r="E32" s="70"/>
      <c r="F32" s="71"/>
      <c r="G32" s="71"/>
      <c r="H32" s="57"/>
    </row>
    <row r="33" spans="1:8">
      <c r="A33" s="48" t="s">
        <v>26</v>
      </c>
      <c r="B33" s="13"/>
      <c r="C33" s="12">
        <f>SUM(C21:C23,C15)</f>
        <v>38700</v>
      </c>
      <c r="D33" s="12">
        <f>SUM(D21:D23,D15)</f>
        <v>40736</v>
      </c>
      <c r="E33" s="12">
        <f>SUM(E21:E23,E15)</f>
        <v>37815</v>
      </c>
      <c r="F33" s="121">
        <f>SUM(F21:F23,F15)</f>
        <v>39567</v>
      </c>
      <c r="G33" s="117">
        <f t="shared" ref="G33" si="5">SUM(G21:G23,G15)</f>
        <v>41288</v>
      </c>
      <c r="H33" s="57">
        <f t="shared" si="1"/>
        <v>1.052609819121447</v>
      </c>
    </row>
    <row r="34" spans="1:8">
      <c r="A34" s="48" t="s">
        <v>27</v>
      </c>
      <c r="B34" s="13"/>
      <c r="C34" s="12">
        <f>SUM(C24,C16,J23,C14)</f>
        <v>14000</v>
      </c>
      <c r="D34" s="12">
        <f>SUM(D24,D16,K23,D14)</f>
        <v>13746</v>
      </c>
      <c r="E34" s="12">
        <f>SUM(E24,E16,L23,E14)</f>
        <v>14830</v>
      </c>
      <c r="F34" s="121">
        <f>SUM(F24,F16,K23,F14)</f>
        <v>13542</v>
      </c>
      <c r="G34" s="12">
        <f t="shared" ref="G34" si="6">SUM(G24,G16,L23,G14)</f>
        <v>13789</v>
      </c>
      <c r="H34" s="57">
        <f t="shared" si="1"/>
        <v>0.98185714285714287</v>
      </c>
    </row>
    <row r="35" spans="1:8" ht="13.5" thickBot="1">
      <c r="A35" s="105" t="s">
        <v>28</v>
      </c>
      <c r="B35" s="106"/>
      <c r="C35" s="102">
        <f>SUM(C13)</f>
        <v>19000</v>
      </c>
      <c r="D35" s="102">
        <f>SUM(D13)</f>
        <v>24660</v>
      </c>
      <c r="E35" s="102">
        <f>SUM(E13)</f>
        <v>19117</v>
      </c>
      <c r="F35" s="122">
        <f>SUM(F13)</f>
        <v>18737</v>
      </c>
      <c r="G35" s="10">
        <f t="shared" ref="G35" si="7">SUM(G13)</f>
        <v>18425</v>
      </c>
      <c r="H35" s="57">
        <f t="shared" si="1"/>
        <v>1.2978947368421052</v>
      </c>
    </row>
    <row r="36" spans="1:8" ht="15.75" customHeight="1" thickBot="1">
      <c r="A36" s="107"/>
      <c r="B36" s="108"/>
      <c r="C36" s="109"/>
      <c r="D36" s="109"/>
      <c r="E36" s="110"/>
      <c r="F36" s="122"/>
      <c r="G36" s="118"/>
      <c r="H36" s="57"/>
    </row>
    <row r="37" spans="1:8">
      <c r="A37" s="2"/>
      <c r="F37" s="3"/>
      <c r="G37" s="3"/>
    </row>
    <row r="38" spans="1:8">
      <c r="B38" s="1"/>
      <c r="C38" s="1"/>
      <c r="D38" s="1"/>
      <c r="E38" s="1"/>
      <c r="F38" s="3"/>
      <c r="G38" s="3"/>
    </row>
    <row r="39" spans="1:8">
      <c r="F39" s="3"/>
      <c r="G39" s="3"/>
    </row>
    <row r="40" spans="1:8">
      <c r="F40" s="3"/>
      <c r="G40" s="3"/>
    </row>
    <row r="41" spans="1:8" ht="43.5" customHeight="1">
      <c r="A41" s="135"/>
      <c r="B41" s="135"/>
      <c r="C41" s="135"/>
      <c r="D41" s="135"/>
      <c r="E41" s="135"/>
      <c r="F41" s="135"/>
      <c r="G41" s="1"/>
    </row>
    <row r="42" spans="1:8" ht="47.25" customHeight="1">
      <c r="A42" s="135"/>
      <c r="B42" s="135"/>
      <c r="C42" s="135"/>
      <c r="D42" s="135"/>
      <c r="E42" s="135"/>
      <c r="F42" s="135"/>
      <c r="G42" s="1"/>
    </row>
    <row r="43" spans="1:8" ht="51" customHeight="1">
      <c r="A43" s="135"/>
      <c r="B43" s="135"/>
      <c r="C43" s="135"/>
      <c r="D43" s="135"/>
      <c r="E43" s="135"/>
      <c r="F43" s="135"/>
      <c r="G43" s="1"/>
    </row>
    <row r="44" spans="1:8">
      <c r="A44" s="2"/>
      <c r="B44" s="2"/>
      <c r="C44" s="2"/>
      <c r="D44" s="2"/>
      <c r="E44" s="2"/>
      <c r="F44" s="4"/>
      <c r="G44" s="4"/>
    </row>
    <row r="45" spans="1:8">
      <c r="F45" s="3"/>
      <c r="G45" s="3"/>
    </row>
    <row r="46" spans="1:8">
      <c r="A46" s="2"/>
      <c r="B46" s="2"/>
      <c r="C46" s="2"/>
      <c r="D46" s="2"/>
      <c r="E46" s="2"/>
      <c r="F46" s="4"/>
      <c r="G46" s="4"/>
    </row>
  </sheetData>
  <mergeCells count="4">
    <mergeCell ref="A1:B1"/>
    <mergeCell ref="A43:F43"/>
    <mergeCell ref="A41:F41"/>
    <mergeCell ref="A42:F4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D13" sqref="D13"/>
    </sheetView>
  </sheetViews>
  <sheetFormatPr defaultRowHeight="12.75"/>
  <sheetData>
    <row r="1" spans="1:7">
      <c r="A1" s="17"/>
      <c r="B1" s="17"/>
      <c r="C1" s="17"/>
      <c r="D1" s="17"/>
      <c r="E1" s="17"/>
      <c r="F1" s="17"/>
      <c r="G1" s="17"/>
    </row>
    <row r="2" spans="1:7" ht="36" customHeight="1">
      <c r="A2" s="136"/>
      <c r="B2" s="136"/>
      <c r="C2" s="136"/>
      <c r="D2" s="136"/>
      <c r="E2" s="136"/>
      <c r="F2" s="136"/>
      <c r="G2" s="136"/>
    </row>
  </sheetData>
  <mergeCells count="1">
    <mergeCell ref="A2:G2"/>
  </mergeCells>
  <phoneticPr fontId="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1"/>
  <sheetViews>
    <sheetView tabSelected="1" topLeftCell="A17" workbookViewId="0">
      <selection activeCell="A36" sqref="A36:F36"/>
    </sheetView>
  </sheetViews>
  <sheetFormatPr defaultRowHeight="12.75"/>
  <cols>
    <col min="2" max="2" width="17.42578125" customWidth="1"/>
    <col min="3" max="3" width="15.5703125" style="3" customWidth="1"/>
    <col min="4" max="5" width="13.85546875" style="3" customWidth="1"/>
    <col min="6" max="7" width="11.7109375" style="3" customWidth="1"/>
    <col min="8" max="8" width="9.140625" style="42"/>
  </cols>
  <sheetData>
    <row r="1" spans="1:11" ht="15.75">
      <c r="A1" s="5" t="s">
        <v>52</v>
      </c>
      <c r="B1" s="5"/>
      <c r="C1" s="32"/>
      <c r="D1" s="32"/>
      <c r="E1" s="32"/>
      <c r="F1" s="29"/>
      <c r="G1" s="29"/>
    </row>
    <row r="2" spans="1:11" ht="13.5" thickBot="1"/>
    <row r="3" spans="1:11" ht="27" customHeight="1" thickTop="1" thickBot="1">
      <c r="A3" s="38" t="s">
        <v>0</v>
      </c>
      <c r="B3" s="39"/>
      <c r="C3" s="40" t="s">
        <v>63</v>
      </c>
      <c r="D3" s="41" t="s">
        <v>74</v>
      </c>
      <c r="E3" s="119" t="s">
        <v>71</v>
      </c>
      <c r="F3" s="119" t="s">
        <v>70</v>
      </c>
      <c r="G3" s="41" t="s">
        <v>69</v>
      </c>
      <c r="H3" s="43" t="s">
        <v>56</v>
      </c>
    </row>
    <row r="4" spans="1:11" ht="12" customHeight="1" thickBot="1">
      <c r="A4" s="47"/>
      <c r="B4" s="31"/>
      <c r="C4" s="36" t="s">
        <v>45</v>
      </c>
      <c r="D4" s="101" t="s">
        <v>45</v>
      </c>
      <c r="E4" s="115" t="s">
        <v>45</v>
      </c>
      <c r="F4" s="123" t="s">
        <v>45</v>
      </c>
      <c r="G4" s="37" t="s">
        <v>45</v>
      </c>
      <c r="H4" s="44"/>
    </row>
    <row r="5" spans="1:11" hidden="1">
      <c r="A5" s="48"/>
      <c r="B5" s="13"/>
      <c r="C5" s="30"/>
      <c r="D5" s="55"/>
      <c r="E5" s="127"/>
      <c r="F5" s="124"/>
      <c r="G5" s="55"/>
      <c r="H5" s="49"/>
    </row>
    <row r="6" spans="1:11">
      <c r="A6" s="139" t="s">
        <v>36</v>
      </c>
      <c r="B6" s="140"/>
      <c r="C6" s="25">
        <v>1500</v>
      </c>
      <c r="D6" s="25">
        <v>2253</v>
      </c>
      <c r="E6" s="25">
        <v>1398</v>
      </c>
      <c r="F6" s="35">
        <v>1312</v>
      </c>
      <c r="G6" s="12">
        <v>1056</v>
      </c>
      <c r="H6" s="57">
        <f>AVERAGE(D6/C6)</f>
        <v>1.502</v>
      </c>
    </row>
    <row r="7" spans="1:11">
      <c r="A7" s="139" t="s">
        <v>2</v>
      </c>
      <c r="B7" s="140"/>
      <c r="C7" s="11">
        <v>200</v>
      </c>
      <c r="D7" s="11">
        <v>194</v>
      </c>
      <c r="E7" s="11">
        <v>130</v>
      </c>
      <c r="F7" s="77">
        <v>168</v>
      </c>
      <c r="G7" s="10">
        <v>191</v>
      </c>
      <c r="H7" s="57">
        <f t="shared" ref="H7:H31" si="0">AVERAGE(D7/C7)</f>
        <v>0.97</v>
      </c>
    </row>
    <row r="8" spans="1:11">
      <c r="A8" s="139" t="s">
        <v>3</v>
      </c>
      <c r="B8" s="140"/>
      <c r="C8" s="25">
        <v>3000</v>
      </c>
      <c r="D8" s="25">
        <v>2513</v>
      </c>
      <c r="E8" s="25">
        <v>2677</v>
      </c>
      <c r="F8" s="35">
        <v>4785</v>
      </c>
      <c r="G8" s="12">
        <v>2152</v>
      </c>
      <c r="H8" s="57">
        <f t="shared" si="0"/>
        <v>0.83766666666666667</v>
      </c>
    </row>
    <row r="9" spans="1:11" ht="27.75" customHeight="1">
      <c r="A9" s="139" t="s">
        <v>30</v>
      </c>
      <c r="B9" s="140"/>
      <c r="C9" s="25">
        <v>2300</v>
      </c>
      <c r="D9" s="25">
        <v>1961</v>
      </c>
      <c r="E9" s="25">
        <v>1883</v>
      </c>
      <c r="F9" s="35">
        <v>2128</v>
      </c>
      <c r="G9" s="12">
        <v>2715</v>
      </c>
      <c r="H9" s="57">
        <f t="shared" si="0"/>
        <v>0.8526086956521739</v>
      </c>
    </row>
    <row r="10" spans="1:11" ht="0.75" hidden="1" customHeight="1">
      <c r="A10" s="139"/>
      <c r="B10" s="140"/>
      <c r="C10" s="11"/>
      <c r="D10" s="11"/>
      <c r="E10" s="11"/>
      <c r="F10" s="77"/>
      <c r="G10" s="10"/>
      <c r="H10" s="57" t="e">
        <f t="shared" si="0"/>
        <v>#DIV/0!</v>
      </c>
    </row>
    <row r="11" spans="1:11">
      <c r="A11" s="139" t="s">
        <v>4</v>
      </c>
      <c r="B11" s="140"/>
      <c r="C11" s="25">
        <v>500</v>
      </c>
      <c r="D11" s="25">
        <v>460</v>
      </c>
      <c r="E11" s="25">
        <v>388</v>
      </c>
      <c r="F11" s="77">
        <v>475</v>
      </c>
      <c r="G11" s="10">
        <v>367</v>
      </c>
      <c r="H11" s="57">
        <f t="shared" si="0"/>
        <v>0.92</v>
      </c>
    </row>
    <row r="12" spans="1:11" ht="28.5" customHeight="1">
      <c r="A12" s="139" t="s">
        <v>5</v>
      </c>
      <c r="B12" s="140"/>
      <c r="C12" s="25">
        <v>600</v>
      </c>
      <c r="D12" s="25">
        <v>507</v>
      </c>
      <c r="E12" s="25">
        <v>490</v>
      </c>
      <c r="F12" s="35">
        <v>446</v>
      </c>
      <c r="G12" s="12">
        <v>422</v>
      </c>
      <c r="H12" s="57">
        <f t="shared" si="0"/>
        <v>0.84499999999999997</v>
      </c>
      <c r="K12" s="1"/>
    </row>
    <row r="13" spans="1:11">
      <c r="A13" s="139" t="s">
        <v>6</v>
      </c>
      <c r="B13" s="140"/>
      <c r="C13" s="25">
        <v>12000</v>
      </c>
      <c r="D13" s="25">
        <v>9983</v>
      </c>
      <c r="E13" s="25">
        <v>11573</v>
      </c>
      <c r="F13" s="35">
        <v>11383</v>
      </c>
      <c r="G13" s="12">
        <v>12981</v>
      </c>
      <c r="H13" s="57">
        <f t="shared" si="0"/>
        <v>0.83191666666666664</v>
      </c>
    </row>
    <row r="14" spans="1:11" ht="16.5" customHeight="1">
      <c r="A14" s="139" t="s">
        <v>32</v>
      </c>
      <c r="B14" s="141"/>
      <c r="C14" s="7">
        <f>SUM(C15:C20)</f>
        <v>10000</v>
      </c>
      <c r="D14" s="7">
        <f>SUM(D15:D20)</f>
        <v>11608</v>
      </c>
      <c r="E14" s="7">
        <f>SUM(E15:E20)</f>
        <v>9260</v>
      </c>
      <c r="F14" s="73">
        <f>SUM(F15:F20)</f>
        <v>8857</v>
      </c>
      <c r="G14" s="7">
        <f t="shared" ref="G14" si="1">SUM(G15:G20)</f>
        <v>8094</v>
      </c>
      <c r="H14" s="57">
        <f t="shared" si="0"/>
        <v>1.1608000000000001</v>
      </c>
    </row>
    <row r="15" spans="1:11" ht="16.5" customHeight="1">
      <c r="A15" s="50" t="s">
        <v>33</v>
      </c>
      <c r="B15" s="8" t="s">
        <v>37</v>
      </c>
      <c r="C15" s="10">
        <v>1600</v>
      </c>
      <c r="D15" s="12">
        <v>1414</v>
      </c>
      <c r="E15" s="25">
        <v>1761</v>
      </c>
      <c r="F15" s="35">
        <v>1641</v>
      </c>
      <c r="G15" s="12">
        <v>1552</v>
      </c>
      <c r="H15" s="57">
        <f t="shared" si="0"/>
        <v>0.88375000000000004</v>
      </c>
    </row>
    <row r="16" spans="1:11" ht="16.5" customHeight="1">
      <c r="A16" s="147"/>
      <c r="B16" s="8" t="s">
        <v>47</v>
      </c>
      <c r="C16" s="12">
        <v>5000</v>
      </c>
      <c r="D16" s="12">
        <v>6868</v>
      </c>
      <c r="E16" s="25">
        <v>4992</v>
      </c>
      <c r="F16" s="35">
        <v>4100</v>
      </c>
      <c r="G16" s="12">
        <v>4161</v>
      </c>
      <c r="H16" s="57">
        <f t="shared" si="0"/>
        <v>1.3735999999999999</v>
      </c>
    </row>
    <row r="17" spans="1:11" ht="16.5" customHeight="1">
      <c r="A17" s="148"/>
      <c r="B17" s="8" t="s">
        <v>58</v>
      </c>
      <c r="C17" s="12">
        <v>150</v>
      </c>
      <c r="D17" s="12">
        <v>453</v>
      </c>
      <c r="E17" s="25">
        <v>128</v>
      </c>
      <c r="F17" s="77">
        <v>124</v>
      </c>
      <c r="G17" s="10">
        <v>72</v>
      </c>
      <c r="H17" s="57">
        <f t="shared" si="0"/>
        <v>3.02</v>
      </c>
    </row>
    <row r="18" spans="1:11" ht="16.5" customHeight="1">
      <c r="A18" s="148"/>
      <c r="B18" s="8" t="s">
        <v>34</v>
      </c>
      <c r="C18" s="10">
        <v>350</v>
      </c>
      <c r="D18" s="10">
        <v>300</v>
      </c>
      <c r="E18" s="11">
        <v>177</v>
      </c>
      <c r="F18" s="77">
        <v>322</v>
      </c>
      <c r="G18" s="10">
        <v>357</v>
      </c>
      <c r="H18" s="57">
        <f t="shared" si="0"/>
        <v>0.8571428571428571</v>
      </c>
    </row>
    <row r="19" spans="1:11" ht="19.5" customHeight="1">
      <c r="A19" s="148"/>
      <c r="B19" s="8" t="s">
        <v>35</v>
      </c>
      <c r="C19" s="12">
        <v>2000</v>
      </c>
      <c r="D19" s="12">
        <v>1630</v>
      </c>
      <c r="E19" s="25">
        <v>1310</v>
      </c>
      <c r="F19" s="35">
        <v>1800</v>
      </c>
      <c r="G19" s="12">
        <v>1143</v>
      </c>
      <c r="H19" s="57">
        <f t="shared" si="0"/>
        <v>0.81499999999999995</v>
      </c>
    </row>
    <row r="20" spans="1:11" ht="16.5" customHeight="1">
      <c r="A20" s="149"/>
      <c r="B20" s="8" t="s">
        <v>38</v>
      </c>
      <c r="C20" s="12">
        <v>900</v>
      </c>
      <c r="D20" s="12">
        <v>943</v>
      </c>
      <c r="E20" s="25">
        <v>892</v>
      </c>
      <c r="F20" s="35">
        <v>870</v>
      </c>
      <c r="G20" s="12">
        <v>809</v>
      </c>
      <c r="H20" s="57">
        <f t="shared" si="0"/>
        <v>1.0477777777777777</v>
      </c>
    </row>
    <row r="21" spans="1:11">
      <c r="A21" s="139" t="s">
        <v>39</v>
      </c>
      <c r="B21" s="140"/>
      <c r="C21" s="25">
        <v>1000</v>
      </c>
      <c r="D21" s="25">
        <v>970</v>
      </c>
      <c r="E21" s="25">
        <v>1041</v>
      </c>
      <c r="F21" s="77">
        <v>946</v>
      </c>
      <c r="G21" s="10">
        <v>996</v>
      </c>
      <c r="H21" s="57">
        <f t="shared" si="0"/>
        <v>0.97</v>
      </c>
    </row>
    <row r="22" spans="1:11">
      <c r="A22" s="139"/>
      <c r="B22" s="140"/>
      <c r="C22" s="25"/>
      <c r="D22" s="25"/>
      <c r="E22" s="25"/>
      <c r="F22" s="35"/>
      <c r="G22" s="12"/>
      <c r="H22" s="57"/>
    </row>
    <row r="23" spans="1:11" ht="36.75" customHeight="1">
      <c r="A23" s="51" t="s">
        <v>7</v>
      </c>
      <c r="B23" s="9" t="s">
        <v>64</v>
      </c>
      <c r="C23" s="25">
        <v>4000</v>
      </c>
      <c r="D23" s="25">
        <v>4737</v>
      </c>
      <c r="E23" s="25">
        <v>4136</v>
      </c>
      <c r="F23" s="35">
        <v>3744</v>
      </c>
      <c r="G23" s="12">
        <v>4734</v>
      </c>
      <c r="H23" s="57">
        <f t="shared" si="0"/>
        <v>1.18425</v>
      </c>
    </row>
    <row r="24" spans="1:11">
      <c r="A24" s="139" t="s">
        <v>8</v>
      </c>
      <c r="B24" s="140"/>
      <c r="C24" s="25">
        <v>31000</v>
      </c>
      <c r="D24" s="25">
        <v>38307</v>
      </c>
      <c r="E24" s="25">
        <v>33393</v>
      </c>
      <c r="F24" s="35">
        <v>29940</v>
      </c>
      <c r="G24" s="12">
        <v>29109</v>
      </c>
      <c r="H24" s="57">
        <f t="shared" si="0"/>
        <v>1.2357096774193548</v>
      </c>
    </row>
    <row r="25" spans="1:11">
      <c r="A25" s="137" t="s">
        <v>61</v>
      </c>
      <c r="B25" s="138"/>
      <c r="C25" s="25">
        <v>1700</v>
      </c>
      <c r="D25" s="25">
        <v>1722</v>
      </c>
      <c r="E25" s="25">
        <v>1641</v>
      </c>
      <c r="F25" s="35">
        <v>1640</v>
      </c>
      <c r="G25" s="12">
        <v>2793</v>
      </c>
      <c r="H25" s="57">
        <f t="shared" si="0"/>
        <v>1.0129411764705882</v>
      </c>
    </row>
    <row r="26" spans="1:11" ht="24.75" customHeight="1">
      <c r="A26" s="139" t="s">
        <v>31</v>
      </c>
      <c r="B26" s="140"/>
      <c r="C26" s="25">
        <v>12500</v>
      </c>
      <c r="D26" s="25">
        <v>12562</v>
      </c>
      <c r="E26" s="25">
        <v>10767</v>
      </c>
      <c r="F26" s="35">
        <v>11498</v>
      </c>
      <c r="G26" s="12">
        <v>10725</v>
      </c>
      <c r="H26" s="57">
        <f t="shared" si="0"/>
        <v>1.0049600000000001</v>
      </c>
    </row>
    <row r="27" spans="1:11">
      <c r="A27" s="139" t="s">
        <v>29</v>
      </c>
      <c r="B27" s="140"/>
      <c r="C27" s="25">
        <v>1200</v>
      </c>
      <c r="D27" s="25">
        <v>2394</v>
      </c>
      <c r="E27" s="25">
        <v>1228</v>
      </c>
      <c r="F27" s="35">
        <v>1353</v>
      </c>
      <c r="G27" s="12">
        <v>295</v>
      </c>
      <c r="H27" s="57">
        <f t="shared" si="0"/>
        <v>1.9950000000000001</v>
      </c>
    </row>
    <row r="28" spans="1:11">
      <c r="A28" s="139" t="s">
        <v>53</v>
      </c>
      <c r="B28" s="140"/>
      <c r="C28" s="11">
        <v>350</v>
      </c>
      <c r="D28" s="11">
        <v>366</v>
      </c>
      <c r="E28" s="11">
        <v>265</v>
      </c>
      <c r="F28" s="77">
        <v>508</v>
      </c>
      <c r="G28" s="10">
        <v>340</v>
      </c>
      <c r="H28" s="57">
        <f t="shared" si="0"/>
        <v>1.0457142857142858</v>
      </c>
    </row>
    <row r="29" spans="1:11">
      <c r="A29" s="137" t="s">
        <v>62</v>
      </c>
      <c r="B29" s="138"/>
      <c r="C29" s="103">
        <v>1030</v>
      </c>
      <c r="D29" s="103">
        <v>1029</v>
      </c>
      <c r="E29" s="103">
        <v>1030</v>
      </c>
      <c r="F29" s="125">
        <v>1030</v>
      </c>
      <c r="G29" s="129">
        <v>1030</v>
      </c>
      <c r="H29" s="57">
        <f t="shared" si="0"/>
        <v>0.99902912621359219</v>
      </c>
    </row>
    <row r="30" spans="1:11" ht="13.5" thickBot="1">
      <c r="A30" s="142" t="s">
        <v>10</v>
      </c>
      <c r="B30" s="143"/>
      <c r="C30" s="58">
        <v>8500</v>
      </c>
      <c r="D30" s="58">
        <v>8399</v>
      </c>
      <c r="E30" s="103">
        <v>7415</v>
      </c>
      <c r="F30" s="125">
        <v>8296</v>
      </c>
      <c r="G30" s="59">
        <v>8523</v>
      </c>
      <c r="H30" s="131">
        <f t="shared" si="0"/>
        <v>0.98811764705882354</v>
      </c>
    </row>
    <row r="31" spans="1:11" ht="14.25" thickTop="1" thickBot="1">
      <c r="A31" s="144" t="s">
        <v>9</v>
      </c>
      <c r="B31" s="145"/>
      <c r="C31" s="56">
        <f>SUM(C21:C30,C4:C14)</f>
        <v>91380</v>
      </c>
      <c r="D31" s="56">
        <f>SUM(D21:D30,D4:D14)</f>
        <v>99965</v>
      </c>
      <c r="E31" s="128">
        <f>SUM(E21:E30,E4:E14)</f>
        <v>88715</v>
      </c>
      <c r="F31" s="126">
        <f>SUM(F6:F14,F21:F30)</f>
        <v>88509</v>
      </c>
      <c r="G31" s="130">
        <f t="shared" ref="G31" si="2">SUM(G21:G30,G4:G14)</f>
        <v>86523</v>
      </c>
      <c r="H31" s="44">
        <f t="shared" si="0"/>
        <v>1.093948347559641</v>
      </c>
    </row>
    <row r="32" spans="1:11" ht="14.25" thickTop="1" thickBot="1">
      <c r="A32" s="52"/>
      <c r="B32" s="53"/>
      <c r="C32" s="54"/>
      <c r="D32" s="54"/>
      <c r="E32" s="54"/>
      <c r="F32" s="54"/>
      <c r="G32" s="54"/>
      <c r="H32" s="132"/>
      <c r="I32" s="3"/>
      <c r="J32" s="3"/>
      <c r="K32" s="3"/>
    </row>
    <row r="33" spans="1:11">
      <c r="A33" s="146"/>
      <c r="B33" s="146"/>
      <c r="C33" s="146"/>
      <c r="D33" s="34"/>
      <c r="E33" s="34"/>
      <c r="F33" s="4"/>
      <c r="G33" s="4"/>
      <c r="I33" s="3"/>
      <c r="J33" s="3"/>
      <c r="K33" s="3"/>
    </row>
    <row r="34" spans="1:11" ht="2.25" customHeight="1">
      <c r="I34" s="3"/>
      <c r="J34" s="3"/>
      <c r="K34" s="3"/>
    </row>
    <row r="35" spans="1:11" ht="44.25" customHeight="1">
      <c r="A35" s="135"/>
      <c r="B35" s="135"/>
      <c r="C35" s="135"/>
      <c r="D35" s="135"/>
      <c r="E35" s="135"/>
      <c r="F35" s="135"/>
      <c r="G35" s="1"/>
      <c r="I35" s="3"/>
      <c r="J35" s="3"/>
      <c r="K35" s="3"/>
    </row>
    <row r="36" spans="1:11" ht="52.5" customHeight="1">
      <c r="A36" s="135"/>
      <c r="B36" s="135"/>
      <c r="C36" s="135"/>
      <c r="D36" s="135"/>
      <c r="E36" s="135"/>
      <c r="F36" s="135"/>
      <c r="G36" s="1"/>
      <c r="I36" s="3"/>
      <c r="J36" s="3"/>
      <c r="K36" s="3"/>
    </row>
    <row r="37" spans="1:11" ht="37.5" customHeight="1">
      <c r="A37" s="135"/>
      <c r="B37" s="135"/>
      <c r="C37" s="135"/>
      <c r="D37" s="135"/>
      <c r="E37" s="135"/>
      <c r="F37" s="135"/>
      <c r="G37" s="1"/>
      <c r="I37" s="3"/>
      <c r="J37" s="3"/>
      <c r="K37" s="3"/>
    </row>
    <row r="38" spans="1:11" ht="42.75" customHeight="1">
      <c r="A38" s="135"/>
      <c r="B38" s="135"/>
      <c r="C38" s="135"/>
      <c r="D38" s="135"/>
      <c r="E38" s="135"/>
      <c r="F38" s="135"/>
      <c r="G38" s="1"/>
      <c r="I38" s="3"/>
      <c r="J38" s="3"/>
      <c r="K38" s="3"/>
    </row>
    <row r="39" spans="1:11" ht="25.5" customHeight="1">
      <c r="A39" s="135"/>
      <c r="B39" s="135"/>
      <c r="C39" s="135"/>
      <c r="D39" s="135"/>
      <c r="E39" s="135"/>
      <c r="F39" s="135"/>
      <c r="G39" s="1"/>
      <c r="I39" s="3"/>
      <c r="J39" s="3"/>
      <c r="K39" s="3"/>
    </row>
    <row r="40" spans="1:11">
      <c r="I40" s="3"/>
      <c r="J40" s="3"/>
      <c r="K40" s="3"/>
    </row>
    <row r="41" spans="1:11">
      <c r="I41" s="3"/>
      <c r="J41" s="3"/>
      <c r="K41" s="3"/>
    </row>
    <row r="42" spans="1:11">
      <c r="I42" s="3"/>
      <c r="J42" s="3"/>
      <c r="K42" s="3"/>
    </row>
    <row r="43" spans="1:11">
      <c r="I43" s="3"/>
      <c r="J43" s="3"/>
      <c r="K43" s="3"/>
    </row>
    <row r="44" spans="1:11">
      <c r="H44" s="45"/>
      <c r="I44" s="3"/>
      <c r="J44" s="3"/>
      <c r="K44" s="3"/>
    </row>
    <row r="45" spans="1:11">
      <c r="I45" s="3"/>
      <c r="J45" s="3"/>
      <c r="K45" s="3"/>
    </row>
    <row r="46" spans="1:11">
      <c r="I46" s="3"/>
      <c r="J46" s="3"/>
      <c r="K46" s="3"/>
    </row>
    <row r="47" spans="1:11">
      <c r="I47" s="3"/>
      <c r="J47" s="3"/>
      <c r="K47" s="3"/>
    </row>
    <row r="48" spans="1:11">
      <c r="I48" s="3"/>
      <c r="J48" s="3"/>
      <c r="K48" s="3"/>
    </row>
    <row r="49" spans="8:11">
      <c r="I49" s="3"/>
      <c r="J49" s="3"/>
      <c r="K49" s="3"/>
    </row>
    <row r="50" spans="8:11">
      <c r="H50" s="46"/>
      <c r="I50" s="4"/>
      <c r="J50" s="4"/>
      <c r="K50" s="4"/>
    </row>
    <row r="51" spans="8:11">
      <c r="I51" s="3"/>
      <c r="J51" s="3"/>
      <c r="K51" s="3"/>
    </row>
  </sheetData>
  <mergeCells count="26">
    <mergeCell ref="A13:B13"/>
    <mergeCell ref="A37:F37"/>
    <mergeCell ref="A38:F38"/>
    <mergeCell ref="A39:F39"/>
    <mergeCell ref="A30:B30"/>
    <mergeCell ref="A31:B31"/>
    <mergeCell ref="A33:C33"/>
    <mergeCell ref="A35:F35"/>
    <mergeCell ref="A36:F36"/>
    <mergeCell ref="A16:A20"/>
    <mergeCell ref="A29:B29"/>
    <mergeCell ref="A28:B28"/>
    <mergeCell ref="A14:B14"/>
    <mergeCell ref="A6:B6"/>
    <mergeCell ref="A7:B7"/>
    <mergeCell ref="A8:B8"/>
    <mergeCell ref="A9:B9"/>
    <mergeCell ref="A10:B10"/>
    <mergeCell ref="A11:B11"/>
    <mergeCell ref="A12:B12"/>
    <mergeCell ref="A24:B24"/>
    <mergeCell ref="A26:B26"/>
    <mergeCell ref="A27:B27"/>
    <mergeCell ref="A21:B21"/>
    <mergeCell ref="A22:B22"/>
    <mergeCell ref="A25:B2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5"/>
  <sheetViews>
    <sheetView workbookViewId="0">
      <selection activeCell="E9" sqref="E9"/>
    </sheetView>
  </sheetViews>
  <sheetFormatPr defaultRowHeight="12.75"/>
  <sheetData>
    <row r="1" spans="1:4" ht="33" customHeight="1">
      <c r="A1" s="20"/>
      <c r="B1" s="20"/>
      <c r="C1" s="20"/>
      <c r="D1" s="20"/>
    </row>
    <row r="3" spans="1:4" ht="2.25" customHeight="1"/>
    <row r="4" spans="1:4" hidden="1"/>
    <row r="5" spans="1:4" ht="55.5" customHeight="1">
      <c r="A5" s="21"/>
    </row>
    <row r="6" spans="1:4" ht="15">
      <c r="A6" s="22"/>
    </row>
    <row r="7" spans="1:4" ht="15">
      <c r="A7" s="22"/>
    </row>
    <row r="8" spans="1:4" ht="15">
      <c r="A8" s="22"/>
    </row>
    <row r="9" spans="1:4" ht="15">
      <c r="A9" s="22"/>
    </row>
    <row r="10" spans="1:4" ht="15">
      <c r="A10" s="22"/>
    </row>
    <row r="11" spans="1:4" ht="15">
      <c r="A11" s="22"/>
    </row>
    <row r="12" spans="1:4" ht="15">
      <c r="A12" s="22"/>
    </row>
    <row r="13" spans="1:4" ht="15">
      <c r="A13" s="22"/>
    </row>
    <row r="14" spans="1:4" ht="15">
      <c r="A14" s="22"/>
    </row>
    <row r="15" spans="1:4" ht="44.25" customHeight="1"/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Hárok1</vt:lpstr>
      <vt:lpstr>Hárok4</vt:lpstr>
      <vt:lpstr>Hárok2</vt:lpstr>
      <vt:lpstr>Hárok3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ASUSF3L</cp:lastModifiedBy>
  <cp:lastPrinted>2017-03-30T12:18:27Z</cp:lastPrinted>
  <dcterms:created xsi:type="dcterms:W3CDTF">1997-01-24T11:07:25Z</dcterms:created>
  <dcterms:modified xsi:type="dcterms:W3CDTF">2017-03-30T12:23:56Z</dcterms:modified>
</cp:coreProperties>
</file>